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utreach, Promotions and Publications\Thousand-Miler Map &amp; Checklist\"/>
    </mc:Choice>
  </mc:AlternateContent>
  <xr:revisionPtr revIDLastSave="0" documentId="13_ncr:1_{F17F0DF7-D8AD-4F35-9538-768328982EC8}" xr6:coauthVersionLast="36" xr6:coauthVersionMax="47" xr10:uidLastSave="{00000000-0000-0000-0000-000000000000}"/>
  <bookViews>
    <workbookView xWindow="0" yWindow="0" windowWidth="28800" windowHeight="12108" xr2:uid="{00000000-000D-0000-FFFF-FFFF00000000}"/>
  </bookViews>
  <sheets>
    <sheet name="W to E mileage spread sheet" sheetId="8" r:id="rId1"/>
    <sheet name="County mileage breakdown" sheetId="9" r:id="rId2"/>
  </sheets>
  <definedNames>
    <definedName name="_xlnm.Print_Area" localSheetId="0">'W to E mileage spread sheet'!$A$1:$J$228</definedName>
    <definedName name="_xlnm.Print_Titles" localSheetId="0">'W to E mileage spread sheet'!$4:$4</definedName>
  </definedNames>
  <calcPr calcId="191029" concurrentCalc="0"/>
</workbook>
</file>

<file path=xl/calcChain.xml><?xml version="1.0" encoding="utf-8"?>
<calcChain xmlns="http://schemas.openxmlformats.org/spreadsheetml/2006/main">
  <c r="F17" i="9" l="1"/>
  <c r="F44" i="9"/>
  <c r="G44" i="9"/>
  <c r="F43" i="9"/>
  <c r="F42" i="9"/>
  <c r="G42" i="9"/>
  <c r="F54" i="9"/>
  <c r="F27" i="9"/>
  <c r="F53" i="9"/>
  <c r="F26" i="9"/>
  <c r="F52" i="9"/>
  <c r="F25" i="9"/>
  <c r="F51" i="9"/>
  <c r="F24" i="9"/>
  <c r="F50" i="9"/>
  <c r="G50" i="9"/>
  <c r="F23" i="9"/>
  <c r="G23" i="9"/>
  <c r="F49" i="9"/>
  <c r="F22" i="9"/>
  <c r="F48" i="9"/>
  <c r="F21" i="9"/>
  <c r="F47" i="9"/>
  <c r="F20" i="9"/>
  <c r="F46" i="9"/>
  <c r="G46" i="9"/>
  <c r="F19" i="9"/>
  <c r="G19" i="9"/>
  <c r="F45" i="9"/>
  <c r="G45" i="9"/>
  <c r="F18" i="9"/>
  <c r="G18" i="9"/>
  <c r="G17" i="9"/>
  <c r="F16" i="9"/>
  <c r="F15" i="9"/>
  <c r="F14" i="9"/>
  <c r="F41" i="9"/>
  <c r="F13" i="9"/>
  <c r="F40" i="9"/>
  <c r="F12" i="9"/>
  <c r="F39" i="9"/>
  <c r="F11" i="9"/>
  <c r="G11" i="9"/>
  <c r="F38" i="9"/>
  <c r="G38" i="9"/>
  <c r="F10" i="9"/>
  <c r="G10" i="9"/>
  <c r="F37" i="9"/>
  <c r="F9" i="9"/>
  <c r="F36" i="9"/>
  <c r="G36" i="9"/>
  <c r="F8" i="9"/>
  <c r="G8" i="9"/>
  <c r="F35" i="9"/>
  <c r="F7" i="9"/>
  <c r="F34" i="9"/>
  <c r="F6" i="9"/>
  <c r="F33" i="9"/>
  <c r="F5" i="9"/>
  <c r="G48" i="9"/>
  <c r="G43" i="9"/>
  <c r="G39" i="9"/>
  <c r="G37" i="9"/>
  <c r="G21" i="9"/>
  <c r="G9" i="9"/>
  <c r="G51" i="9"/>
  <c r="G47" i="9"/>
  <c r="G35" i="9"/>
  <c r="G49" i="9"/>
  <c r="F55" i="9"/>
  <c r="F28" i="9"/>
  <c r="D55" i="9"/>
  <c r="C55" i="9"/>
  <c r="B54" i="9"/>
  <c r="G54" i="9"/>
  <c r="B53" i="9"/>
  <c r="G53" i="9"/>
  <c r="B52" i="9"/>
  <c r="G52" i="9"/>
  <c r="B51" i="9"/>
  <c r="B49" i="9"/>
  <c r="B47" i="9"/>
  <c r="B41" i="9"/>
  <c r="G41" i="9"/>
  <c r="B40" i="9"/>
  <c r="G40" i="9"/>
  <c r="B35" i="9"/>
  <c r="B34" i="9"/>
  <c r="G34" i="9"/>
  <c r="B33" i="9"/>
  <c r="G33" i="9"/>
  <c r="B55" i="9"/>
  <c r="G55" i="9"/>
  <c r="C28" i="9"/>
  <c r="B27" i="9"/>
  <c r="G27" i="9"/>
  <c r="D28" i="9"/>
  <c r="B26" i="9"/>
  <c r="G26" i="9"/>
  <c r="B25" i="9"/>
  <c r="G25" i="9"/>
  <c r="B24" i="9"/>
  <c r="G24" i="9"/>
  <c r="B22" i="9"/>
  <c r="G22" i="9"/>
  <c r="B20" i="9"/>
  <c r="G20" i="9"/>
  <c r="B16" i="9"/>
  <c r="G16" i="9"/>
  <c r="B15" i="9"/>
  <c r="G15" i="9"/>
  <c r="B14" i="9"/>
  <c r="G14" i="9"/>
  <c r="B13" i="9"/>
  <c r="G13" i="9"/>
  <c r="B12" i="9"/>
  <c r="G12" i="9"/>
  <c r="B7" i="9"/>
  <c r="G7" i="9"/>
  <c r="B6" i="9"/>
  <c r="G6" i="9"/>
  <c r="B5" i="9"/>
  <c r="G5" i="9"/>
  <c r="B28" i="9"/>
  <c r="G28" i="9"/>
  <c r="G2" i="8"/>
</calcChain>
</file>

<file path=xl/sharedStrings.xml><?xml version="1.0" encoding="utf-8"?>
<sst xmlns="http://schemas.openxmlformats.org/spreadsheetml/2006/main" count="955" uniqueCount="713">
  <si>
    <t>Segment or connecting route</t>
  </si>
  <si>
    <t>98f</t>
  </si>
  <si>
    <t>97f</t>
  </si>
  <si>
    <t>96f</t>
  </si>
  <si>
    <t>90f</t>
  </si>
  <si>
    <t>87f</t>
  </si>
  <si>
    <t xml:space="preserve">89f </t>
  </si>
  <si>
    <t>86f</t>
  </si>
  <si>
    <t>85f</t>
  </si>
  <si>
    <t>84f</t>
  </si>
  <si>
    <t>83f</t>
  </si>
  <si>
    <t xml:space="preserve"> 83f</t>
  </si>
  <si>
    <t>82f</t>
  </si>
  <si>
    <t>81f</t>
  </si>
  <si>
    <t>80f</t>
  </si>
  <si>
    <t>78f</t>
  </si>
  <si>
    <t>77f</t>
  </si>
  <si>
    <t>Sauk County</t>
  </si>
  <si>
    <t>61f</t>
  </si>
  <si>
    <t>Waushara County</t>
  </si>
  <si>
    <t>52f</t>
  </si>
  <si>
    <t xml:space="preserve">51f </t>
  </si>
  <si>
    <t>51f</t>
  </si>
  <si>
    <t>50f</t>
  </si>
  <si>
    <t>11f</t>
  </si>
  <si>
    <t>75f</t>
  </si>
  <si>
    <t>74f</t>
  </si>
  <si>
    <t>16f</t>
  </si>
  <si>
    <t>15f</t>
  </si>
  <si>
    <t>48f</t>
  </si>
  <si>
    <t>47f</t>
  </si>
  <si>
    <t>45f</t>
  </si>
  <si>
    <t>63f</t>
  </si>
  <si>
    <t>62f</t>
  </si>
  <si>
    <t>25f</t>
  </si>
  <si>
    <t>24f</t>
  </si>
  <si>
    <t>23f</t>
  </si>
  <si>
    <t>10f</t>
  </si>
  <si>
    <t>8f</t>
  </si>
  <si>
    <t>7f</t>
  </si>
  <si>
    <t>6f</t>
  </si>
  <si>
    <t>4f</t>
  </si>
  <si>
    <t>3f</t>
  </si>
  <si>
    <t>1f</t>
  </si>
  <si>
    <t>41f</t>
  </si>
  <si>
    <t>40f</t>
  </si>
  <si>
    <t>Connecting Route -  Along Sportsman Dr.</t>
  </si>
  <si>
    <t>30f</t>
  </si>
  <si>
    <t>28f</t>
  </si>
  <si>
    <t>27f</t>
  </si>
  <si>
    <t>26f</t>
  </si>
  <si>
    <t>Connecting Route - Along Tower Rd.</t>
  </si>
  <si>
    <t>67f</t>
  </si>
  <si>
    <t>66f</t>
  </si>
  <si>
    <t>65f</t>
  </si>
  <si>
    <t>64f</t>
  </si>
  <si>
    <t>County</t>
  </si>
  <si>
    <t>68f</t>
  </si>
  <si>
    <t>Miles Hiked</t>
  </si>
  <si>
    <t>DATE</t>
  </si>
  <si>
    <t>5f</t>
  </si>
  <si>
    <t xml:space="preserve">Connecting Route - CTH-E to 245th Ave. (Moonridge Trail) </t>
  </si>
  <si>
    <r>
      <rPr>
        <b/>
        <sz val="11"/>
        <color indexed="8"/>
        <rFont val="Calibri"/>
        <family val="2"/>
      </rPr>
      <t>Lake Eleven Segment</t>
    </r>
    <r>
      <rPr>
        <sz val="11"/>
        <color theme="1"/>
        <rFont val="Calibri"/>
        <family val="2"/>
        <scheme val="minor"/>
      </rPr>
      <t xml:space="preserve"> - STH-64 to Sailor Creek Rd. (FR-571)</t>
    </r>
  </si>
  <si>
    <r>
      <rPr>
        <b/>
        <sz val="11"/>
        <color indexed="8"/>
        <rFont val="Calibri"/>
        <family val="2"/>
      </rPr>
      <t>Underdown Segment</t>
    </r>
    <r>
      <rPr>
        <sz val="11"/>
        <color theme="1"/>
        <rFont val="Calibri"/>
        <family val="2"/>
        <scheme val="minor"/>
      </rPr>
      <t xml:space="preserve"> - Horn Lake Rd. to Copper Lake Ave. </t>
    </r>
  </si>
  <si>
    <t>Connecting route - Copper Lake Ave. to CTH-J</t>
  </si>
  <si>
    <t xml:space="preserve">Connecting Route - Island Rd. to Clover Valley Rd. </t>
  </si>
  <si>
    <r>
      <rPr>
        <b/>
        <sz val="11"/>
        <color indexed="8"/>
        <rFont val="Calibri"/>
        <family val="2"/>
      </rPr>
      <t>Blackhawk Segment</t>
    </r>
    <r>
      <rPr>
        <sz val="11"/>
        <color theme="1"/>
        <rFont val="Calibri"/>
        <family val="2"/>
        <scheme val="minor"/>
      </rPr>
      <t xml:space="preserve"> - USH-12 to Young Rd. </t>
    </r>
  </si>
  <si>
    <r>
      <rPr>
        <b/>
        <sz val="11"/>
        <color indexed="8"/>
        <rFont val="Calibri"/>
        <family val="2"/>
      </rPr>
      <t>Blue Spring Lake Segment</t>
    </r>
    <r>
      <rPr>
        <sz val="11"/>
        <color indexed="8"/>
        <rFont val="Calibri"/>
        <family val="2"/>
      </rPr>
      <t xml:space="preserve"> - Young Rd. to CTH-Z</t>
    </r>
  </si>
  <si>
    <t>Connecting Route - CTH-NN to Paradise Dr.</t>
  </si>
  <si>
    <t xml:space="preserve">Connecting Route - Featherstone Rd. to Finohorn Rd. (28th 11/16 St.) </t>
  </si>
  <si>
    <r>
      <rPr>
        <b/>
        <sz val="11"/>
        <color theme="1"/>
        <rFont val="Calibri"/>
        <family val="2"/>
        <scheme val="minor"/>
      </rPr>
      <t xml:space="preserve">Dells of the </t>
    </r>
    <r>
      <rPr>
        <b/>
        <sz val="11"/>
        <color indexed="8"/>
        <rFont val="Calibri"/>
        <family val="2"/>
      </rPr>
      <t xml:space="preserve">Eau Claire Segment - </t>
    </r>
    <r>
      <rPr>
        <sz val="11"/>
        <color theme="1"/>
        <rFont val="Calibri"/>
        <family val="2"/>
        <scheme val="minor"/>
      </rPr>
      <t>Sportsman Dr. to CTH-Z</t>
    </r>
  </si>
  <si>
    <t xml:space="preserve">Connecting Route - Bow String Dr. to Buttercup Dr. </t>
  </si>
  <si>
    <t xml:space="preserve">Connecting Route - CTH-V to CTH-J </t>
  </si>
  <si>
    <r>
      <rPr>
        <b/>
        <sz val="11"/>
        <color indexed="8"/>
        <rFont val="Calibri"/>
        <family val="2"/>
      </rPr>
      <t>Wood Lake Segment</t>
    </r>
    <r>
      <rPr>
        <sz val="11"/>
        <color theme="1"/>
        <rFont val="Calibri"/>
        <family val="2"/>
        <scheme val="minor"/>
      </rPr>
      <t xml:space="preserve"> - STH-102 to Tower Rd. </t>
    </r>
  </si>
  <si>
    <r>
      <rPr>
        <b/>
        <sz val="11"/>
        <color theme="1"/>
        <rFont val="Calibri"/>
        <family val="2"/>
        <scheme val="minor"/>
      </rPr>
      <t>Emmons Creek Segment</t>
    </r>
    <r>
      <rPr>
        <sz val="11"/>
        <color theme="1"/>
        <rFont val="Calibri"/>
        <family val="2"/>
        <scheme val="minor"/>
      </rPr>
      <t xml:space="preserve"> - Emmons Creek Rd. to 2nd Ave. </t>
    </r>
  </si>
  <si>
    <r>
      <rPr>
        <b/>
        <sz val="11"/>
        <color indexed="8"/>
        <rFont val="Calibri"/>
        <family val="2"/>
      </rPr>
      <t>Stony Ridge Segment</t>
    </r>
    <r>
      <rPr>
        <sz val="11"/>
        <color theme="1"/>
        <rFont val="Calibri"/>
        <family val="2"/>
        <scheme val="minor"/>
      </rPr>
      <t xml:space="preserve"> - CTH-Z to STH-59 </t>
    </r>
  </si>
  <si>
    <t xml:space="preserve">Connecting Route - Emerald Dr. to Donegal Rd. </t>
  </si>
  <si>
    <t>Connecting Route - along CTH-E</t>
  </si>
  <si>
    <r>
      <rPr>
        <b/>
        <sz val="11"/>
        <color indexed="8"/>
        <rFont val="Calibri"/>
        <family val="2"/>
      </rPr>
      <t>Plover River Segment</t>
    </r>
    <r>
      <rPr>
        <sz val="11"/>
        <color theme="1"/>
        <rFont val="Calibri"/>
        <family val="2"/>
        <scheme val="minor"/>
      </rPr>
      <t xml:space="preserve"> - CTH-HH (Langlade/Marathon county line) to Sportsman Dr. </t>
    </r>
  </si>
  <si>
    <t>Polk &amp; Burnett Counties</t>
  </si>
  <si>
    <t>Barron &amp; Washburn Counties</t>
  </si>
  <si>
    <t>Rusk County</t>
  </si>
  <si>
    <t>Chippewa County</t>
  </si>
  <si>
    <t xml:space="preserve">Taylor County </t>
  </si>
  <si>
    <t xml:space="preserve">Lincoln County </t>
  </si>
  <si>
    <t>Langlade County</t>
  </si>
  <si>
    <t>Marathon County</t>
  </si>
  <si>
    <t>Portage &amp; Waupaca Counties</t>
  </si>
  <si>
    <t>Marquette County</t>
  </si>
  <si>
    <t>Northern Columbia County</t>
  </si>
  <si>
    <t>Southern Columbia County</t>
  </si>
  <si>
    <t>Dane County</t>
  </si>
  <si>
    <t>Green County</t>
  </si>
  <si>
    <t>Rock County</t>
  </si>
  <si>
    <t>Walworth &amp; Jefferson Counties</t>
  </si>
  <si>
    <t>Waukesha County</t>
  </si>
  <si>
    <t>Washington County</t>
  </si>
  <si>
    <t>Fond du Lac &amp; Sheboygan Counties</t>
  </si>
  <si>
    <t>Manitowoc County</t>
  </si>
  <si>
    <t>Kewaunee &amp; Door Counties</t>
  </si>
  <si>
    <t>NOTES</t>
  </si>
  <si>
    <t>Connecting Route - Along Czech Ave.</t>
  </si>
  <si>
    <t>Roche-A-Cri State Park - Over 6 miles of hiking trails within state park</t>
  </si>
  <si>
    <t>Connecting Route - Roche-A-Cri State Park Winter/Prairie parking on Czech Ave. to Main St. (STH-13) at W. North St. in Friendship &amp; Adams</t>
  </si>
  <si>
    <t>Connecting Route - Main St. (STH-13) at W. North St. in Friendship &amp; Adams to 14th Dr. DNR parking area</t>
  </si>
  <si>
    <t>Quincy Bluff SNA - Off-road exploring opportunity: 14th Dr. DNR parking area to 14th Ct. ~5 miles</t>
  </si>
  <si>
    <t xml:space="preserve">Connecting Route - USH-12 &amp; STH-16 at W. Curry Rd. to Old Hwy 12 at Lage Rd. </t>
  </si>
  <si>
    <t xml:space="preserve">Hulbert Creek SFA - Off-road exploring opportunity: Old Hwy 12 to Oak Hill Rd. </t>
  </si>
  <si>
    <t>Connecting Route - Old Hwy 12 at Lage Rd. to CTH-H</t>
  </si>
  <si>
    <t>Dell Creek SWA - Off-road exploring opportunity: several properties along CTH-H, Simpson Rd. and Dellwood Rd.</t>
  </si>
  <si>
    <t>Connecting Route - CTH-H to Mirror Lake Rd.</t>
  </si>
  <si>
    <t>Mirror Lake State Park - Off-road exploring opportunity: Mirror Lake Rd. to Shady Lane Rd. Additional trail hiking opportunities north on Mirror Lake Rd. within the State Park</t>
  </si>
  <si>
    <r>
      <rPr>
        <b/>
        <sz val="11"/>
        <color indexed="8"/>
        <rFont val="Calibri"/>
        <family val="2"/>
      </rPr>
      <t>Deerfield Segment</t>
    </r>
    <r>
      <rPr>
        <sz val="11"/>
        <color theme="1"/>
        <rFont val="Calibri"/>
        <family val="2"/>
        <scheme val="minor"/>
      </rPr>
      <t xml:space="preserve"> - CTH-O to Beechnut Dr.</t>
    </r>
  </si>
  <si>
    <r>
      <rPr>
        <b/>
        <sz val="11"/>
        <color indexed="8"/>
        <rFont val="Calibri"/>
        <family val="2"/>
      </rPr>
      <t xml:space="preserve">Wedde Creek Segment </t>
    </r>
    <r>
      <rPr>
        <sz val="11"/>
        <color theme="1"/>
        <rFont val="Calibri"/>
        <family val="2"/>
        <scheme val="minor"/>
      </rPr>
      <t xml:space="preserve">- Cypress Rd. to Czech Ave. </t>
    </r>
  </si>
  <si>
    <r>
      <rPr>
        <b/>
        <sz val="11"/>
        <color indexed="8"/>
        <rFont val="Calibri"/>
        <family val="2"/>
      </rPr>
      <t>Whitewater Lake Segment</t>
    </r>
    <r>
      <rPr>
        <sz val="11"/>
        <color theme="1"/>
        <rFont val="Calibri"/>
        <family val="2"/>
        <scheme val="minor"/>
      </rPr>
      <t xml:space="preserve"> - Clover Valley Rd. to USH-12</t>
    </r>
  </si>
  <si>
    <t>Rocky Arbor State Park - Off-road exploring opportunity: USH-12 &amp; STH-16 at W. Curry Rd. to Rocky Arbor SP entrance on USH-12 &amp; STH-16 ~1+ miles</t>
  </si>
  <si>
    <r>
      <t xml:space="preserve">East Twin River Segment - </t>
    </r>
    <r>
      <rPr>
        <sz val="11"/>
        <color theme="1"/>
        <rFont val="Calibri"/>
        <family val="2"/>
        <scheme val="minor"/>
      </rPr>
      <t xml:space="preserve">Rockledge Rd. to Hillview Rd. </t>
    </r>
    <r>
      <rPr>
        <sz val="10"/>
        <color indexed="10"/>
        <rFont val="Calibri"/>
        <family val="2"/>
      </rPr>
      <t xml:space="preserve">                                                                                                             </t>
    </r>
  </si>
  <si>
    <t xml:space="preserve">Connecting Route - Hillview Rd. to CTH-B </t>
  </si>
  <si>
    <r>
      <rPr>
        <b/>
        <sz val="11"/>
        <color indexed="8"/>
        <rFont val="Calibri"/>
        <family val="2"/>
      </rPr>
      <t>Southern Blue Hills Segment</t>
    </r>
    <r>
      <rPr>
        <sz val="11"/>
        <color theme="1"/>
        <rFont val="Calibri"/>
        <family val="2"/>
        <scheme val="minor"/>
      </rPr>
      <t xml:space="preserve"> - CTH-F at Yuker Rd. to Old 14 Rd. (Bass Lake Rd.)                                  </t>
    </r>
  </si>
  <si>
    <r>
      <t>Connecting Route -</t>
    </r>
    <r>
      <rPr>
        <i/>
        <sz val="11"/>
        <rFont val="Calibri"/>
        <family val="2"/>
      </rPr>
      <t>Cumberland Ave. to</t>
    </r>
    <r>
      <rPr>
        <i/>
        <sz val="11"/>
        <color indexed="8"/>
        <rFont val="Calibri"/>
        <family val="2"/>
      </rPr>
      <t xml:space="preserve"> Cypress Rd. </t>
    </r>
  </si>
  <si>
    <r>
      <rPr>
        <b/>
        <sz val="11"/>
        <color indexed="8"/>
        <rFont val="Calibri"/>
        <family val="2"/>
      </rPr>
      <t>Fern Glen Segment</t>
    </r>
    <r>
      <rPr>
        <sz val="11"/>
        <color theme="1"/>
        <rFont val="Calibri"/>
        <family val="2"/>
        <scheme val="minor"/>
      </rPr>
      <t xml:space="preserve"> - CTH-J to Bilkey Rd. </t>
    </r>
  </si>
  <si>
    <t xml:space="preserve">Connecting Route - Princl Rd. to Rockledge Rd.  </t>
  </si>
  <si>
    <r>
      <rPr>
        <b/>
        <sz val="11"/>
        <color indexed="8"/>
        <rFont val="Calibri"/>
        <family val="2"/>
      </rPr>
      <t xml:space="preserve">Pine Lake Segment </t>
    </r>
    <r>
      <rPr>
        <sz val="11"/>
        <color theme="1"/>
        <rFont val="Calibri"/>
        <family val="2"/>
        <scheme val="minor"/>
      </rPr>
      <t xml:space="preserve">- Round Lake Rd. to 70th St. </t>
    </r>
  </si>
  <si>
    <r>
      <t xml:space="preserve">Straight Lake Segment </t>
    </r>
    <r>
      <rPr>
        <sz val="11"/>
        <color indexed="8"/>
        <rFont val="Calibri"/>
        <family val="2"/>
      </rPr>
      <t>-</t>
    </r>
    <r>
      <rPr>
        <b/>
        <sz val="11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 xml:space="preserve">280th Ave. to 100th St. (CTH-I) </t>
    </r>
  </si>
  <si>
    <r>
      <t xml:space="preserve">Straight River Segment </t>
    </r>
    <r>
      <rPr>
        <sz val="11"/>
        <color indexed="8"/>
        <rFont val="Calibri"/>
        <family val="2"/>
      </rPr>
      <t>-</t>
    </r>
    <r>
      <rPr>
        <b/>
        <sz val="11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270th Ave. to Round Lake Rd.</t>
    </r>
  </si>
  <si>
    <r>
      <t>Indian Creek Segment</t>
    </r>
    <r>
      <rPr>
        <sz val="11"/>
        <color indexed="8"/>
        <rFont val="Calibri"/>
        <family val="2"/>
      </rPr>
      <t xml:space="preserve"> -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50th St. (CTH-O) to 15th St. (CTH-E) </t>
    </r>
  </si>
  <si>
    <t>Connecting Route - 70th St to 270th Ave. (CTH-O)</t>
  </si>
  <si>
    <t>Connecting Route - Leach Lake Rd. to Pershing Rd.</t>
  </si>
  <si>
    <t>Connecting Route - 16th St.(CTH-VV) to CTH-SS</t>
  </si>
  <si>
    <r>
      <t xml:space="preserve">Tuscobia Segment </t>
    </r>
    <r>
      <rPr>
        <sz val="11"/>
        <color indexed="8"/>
        <rFont val="Calibri"/>
        <family val="2"/>
      </rPr>
      <t>-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CTH-SS to Featherstone Rd. at Loch Lomond Blvd. (28th 3/4 St.)</t>
    </r>
  </si>
  <si>
    <r>
      <t>Hemlock Creek Segment</t>
    </r>
    <r>
      <rPr>
        <sz val="11"/>
        <color indexed="8"/>
        <rFont val="Calibri"/>
        <family val="2"/>
      </rPr>
      <t xml:space="preserve"> -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Finohorn Rd. (28th 11/16 St.) to S. Bucks Lake Rd. at CTH-F </t>
    </r>
  </si>
  <si>
    <t xml:space="preserve">Connecting Route - Rusk/Chippewa county line on Plummer Rd. (Round Lake Rd.) to 267th Ave. (Oak Ln.) </t>
  </si>
  <si>
    <t>12f</t>
  </si>
  <si>
    <t>14f</t>
  </si>
  <si>
    <t xml:space="preserve">39f </t>
  </si>
  <si>
    <t xml:space="preserve">40f </t>
  </si>
  <si>
    <t>Connecting Route - Marquette/Columbia county line on CTH-F at Fox River Rd. to STH-33 wayside [add 0.8 miles if continuing to Agency House Rd.]</t>
  </si>
  <si>
    <t xml:space="preserve">Connecting Route - Field road at Lodi-Springfield Rd. to Ballweg Rd.                                               </t>
  </si>
  <si>
    <r>
      <t xml:space="preserve">Parnell Segment </t>
    </r>
    <r>
      <rPr>
        <sz val="11"/>
        <color indexed="8"/>
        <rFont val="Calibri"/>
        <family val="2"/>
      </rPr>
      <t xml:space="preserve">- Kettle Moraine State Forest - Northern Unit Mauthe Lake Recreation Area to </t>
    </r>
    <r>
      <rPr>
        <sz val="11"/>
        <color theme="1"/>
        <rFont val="Calibri"/>
        <family val="2"/>
        <scheme val="minor"/>
      </rPr>
      <t xml:space="preserve">STH-67 </t>
    </r>
  </si>
  <si>
    <t>95f</t>
  </si>
  <si>
    <t>Connecting Route - Lake Shore Rd. to CTH-V at Woodlawn Dr.</t>
  </si>
  <si>
    <r>
      <t>Point Beach Segment</t>
    </r>
    <r>
      <rPr>
        <sz val="11"/>
        <color indexed="8"/>
        <rFont val="Calibri"/>
        <family val="2"/>
      </rPr>
      <t xml:space="preserve"> -</t>
    </r>
    <r>
      <rPr>
        <b/>
        <sz val="11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Park Rd. to Lake Shore Rd.</t>
    </r>
  </si>
  <si>
    <r>
      <t xml:space="preserve">Mishicot Segment </t>
    </r>
    <r>
      <rPr>
        <sz val="11"/>
        <rFont val="Calibri"/>
        <family val="2"/>
      </rPr>
      <t>-</t>
    </r>
    <r>
      <rPr>
        <b/>
        <sz val="1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CTH-V at Woodlawn Dr. to Princl Rd.</t>
    </r>
  </si>
  <si>
    <t>53f-E</t>
  </si>
  <si>
    <t>56f-E</t>
  </si>
  <si>
    <t>57f-E</t>
  </si>
  <si>
    <t>54f-W</t>
  </si>
  <si>
    <t>55f-W</t>
  </si>
  <si>
    <t>58f-W</t>
  </si>
  <si>
    <t>59f-W</t>
  </si>
  <si>
    <t>60f-W</t>
  </si>
  <si>
    <t xml:space="preserve">29f </t>
  </si>
  <si>
    <t xml:space="preserve"> 68f</t>
  </si>
  <si>
    <r>
      <rPr>
        <b/>
        <sz val="11"/>
        <color indexed="8"/>
        <rFont val="Calibri"/>
        <family val="2"/>
      </rPr>
      <t>Northern Blue Hills Segment</t>
    </r>
    <r>
      <rPr>
        <sz val="11"/>
        <color theme="1"/>
        <rFont val="Calibri"/>
        <family val="2"/>
        <scheme val="minor"/>
      </rPr>
      <t xml:space="preserve"> - Bucks Lake Rd. at CTH-F to CTH-F southern Trail access. </t>
    </r>
  </si>
  <si>
    <t>Total Miles</t>
  </si>
  <si>
    <t>Connecting Route</t>
  </si>
  <si>
    <t>91f</t>
  </si>
  <si>
    <r>
      <t xml:space="preserve">Mecan River Segment - </t>
    </r>
    <r>
      <rPr>
        <sz val="11"/>
        <color indexed="8"/>
        <rFont val="Calibri"/>
        <family val="2"/>
      </rPr>
      <t>Buttercup Dr. to Cumberland Ave. (</t>
    </r>
    <r>
      <rPr>
        <i/>
        <sz val="11"/>
        <color indexed="8"/>
        <rFont val="Calibri"/>
        <family val="2"/>
      </rPr>
      <t>CR 0.4 miles on 9th Ave.)</t>
    </r>
  </si>
  <si>
    <r>
      <t xml:space="preserve">Barron &amp; Washburn Counties
53.6 miles
</t>
    </r>
    <r>
      <rPr>
        <b/>
        <sz val="10"/>
        <color indexed="8"/>
        <rFont val="Calibri"/>
        <family val="2"/>
      </rPr>
      <t>(IAT 43.0; CR 10.6)</t>
    </r>
  </si>
  <si>
    <r>
      <t xml:space="preserve">Rusk County
33.7 miles
</t>
    </r>
    <r>
      <rPr>
        <b/>
        <sz val="10"/>
        <color indexed="8"/>
        <rFont val="Calibri"/>
        <family val="2"/>
      </rPr>
      <t>(IAT 16.9; CR 16.8)</t>
    </r>
  </si>
  <si>
    <r>
      <t xml:space="preserve">Green County
22.7 miles
</t>
    </r>
    <r>
      <rPr>
        <b/>
        <sz val="10"/>
        <color indexed="8"/>
        <rFont val="Calibri"/>
        <family val="2"/>
      </rPr>
      <t>(IAT 15.9; CR 6.8)</t>
    </r>
  </si>
  <si>
    <r>
      <t xml:space="preserve">Walworth &amp; Jefferson Counties
25.2 miles
</t>
    </r>
    <r>
      <rPr>
        <b/>
        <sz val="10"/>
        <color indexed="8"/>
        <rFont val="Calibri"/>
        <family val="2"/>
      </rPr>
      <t>(IAT 20.3; CR 4.9)</t>
    </r>
  </si>
  <si>
    <t>Guidebook page</t>
  </si>
  <si>
    <t>Atlas Map</t>
  </si>
  <si>
    <t>Databook page</t>
  </si>
  <si>
    <r>
      <t xml:space="preserve">Distance   </t>
    </r>
    <r>
      <rPr>
        <b/>
        <i/>
        <sz val="9.5"/>
        <rFont val="Calibri"/>
        <family val="2"/>
      </rPr>
      <t>(rounded to the nearest 0.1 mile)</t>
    </r>
  </si>
  <si>
    <t>1f, 2f, 3f</t>
  </si>
  <si>
    <t>53f-E - 56f-E</t>
  </si>
  <si>
    <t>2-3</t>
  </si>
  <si>
    <t>3-4</t>
  </si>
  <si>
    <t>15</t>
  </si>
  <si>
    <t>4</t>
  </si>
  <si>
    <t>18</t>
  </si>
  <si>
    <t>5</t>
  </si>
  <si>
    <t>6</t>
  </si>
  <si>
    <r>
      <rPr>
        <b/>
        <sz val="11"/>
        <color indexed="8"/>
        <rFont val="Calibri"/>
        <family val="2"/>
      </rPr>
      <t>McKenzie Creek Segment</t>
    </r>
    <r>
      <rPr>
        <sz val="11"/>
        <color theme="1"/>
        <rFont val="Calibri"/>
        <family val="2"/>
        <scheme val="minor"/>
      </rPr>
      <t xml:space="preserve"> - 270th Ave. (CTH-O) to 50th St. (CTH-O) </t>
    </r>
  </si>
  <si>
    <t>22-23</t>
  </si>
  <si>
    <t>3f, 4f</t>
  </si>
  <si>
    <t>5f, 6f</t>
  </si>
  <si>
    <t xml:space="preserve"> 4f, 5f</t>
  </si>
  <si>
    <t>8</t>
  </si>
  <si>
    <t>6f, 7f</t>
  </si>
  <si>
    <t>8-9</t>
  </si>
  <si>
    <t>9</t>
  </si>
  <si>
    <t>8f, 9f, 10f</t>
  </si>
  <si>
    <t>9-10</t>
  </si>
  <si>
    <t>40</t>
  </si>
  <si>
    <t>10</t>
  </si>
  <si>
    <t>42-43</t>
  </si>
  <si>
    <t>46-47</t>
  </si>
  <si>
    <t>49</t>
  </si>
  <si>
    <t>12</t>
  </si>
  <si>
    <t xml:space="preserve"> 12f, 13f, 14f</t>
  </si>
  <si>
    <t xml:space="preserve"> 11f, 12f</t>
  </si>
  <si>
    <t>54</t>
  </si>
  <si>
    <t>15-16</t>
  </si>
  <si>
    <t>16</t>
  </si>
  <si>
    <t>15f, 16f</t>
  </si>
  <si>
    <t>58</t>
  </si>
  <si>
    <t>60</t>
  </si>
  <si>
    <t>61</t>
  </si>
  <si>
    <r>
      <t xml:space="preserve">Chippewa River Segments - </t>
    </r>
    <r>
      <rPr>
        <sz val="11"/>
        <color indexed="8"/>
        <rFont val="Calibri"/>
        <family val="2"/>
      </rPr>
      <t xml:space="preserve">CTH-CC to CTH-Z </t>
    </r>
    <r>
      <rPr>
        <i/>
        <sz val="11"/>
        <color indexed="8"/>
        <rFont val="Calibri"/>
        <family val="2"/>
      </rPr>
      <t>(CR 0.1 miles on CTH-CC)</t>
    </r>
  </si>
  <si>
    <t>20</t>
  </si>
  <si>
    <t>20-21</t>
  </si>
  <si>
    <t>68</t>
  </si>
  <si>
    <t>19f, 20f</t>
  </si>
  <si>
    <t>80</t>
  </si>
  <si>
    <t>21-22</t>
  </si>
  <si>
    <t>22</t>
  </si>
  <si>
    <t>22f, 23f</t>
  </si>
  <si>
    <r>
      <rPr>
        <b/>
        <sz val="11"/>
        <color indexed="8"/>
        <rFont val="Calibri"/>
        <family val="2"/>
      </rPr>
      <t>Mondeaux Esker Segment</t>
    </r>
    <r>
      <rPr>
        <sz val="11"/>
        <color theme="1"/>
        <rFont val="Calibri"/>
        <family val="2"/>
        <scheme val="minor"/>
      </rPr>
      <t xml:space="preserve"> - CTH-E (Mondeaux Dr.) to Shady Dr.</t>
    </r>
  </si>
  <si>
    <r>
      <rPr>
        <b/>
        <sz val="11"/>
        <color indexed="8"/>
        <rFont val="Calibri"/>
        <family val="2"/>
      </rPr>
      <t>Jerry Lake Segment</t>
    </r>
    <r>
      <rPr>
        <sz val="11"/>
        <color theme="1"/>
        <rFont val="Calibri"/>
        <family val="2"/>
        <scheme val="minor"/>
      </rPr>
      <t xml:space="preserve"> - Sailor Creek Rd. (FR-571) Southern Trail Access to CTH-E (Mondeaux Dr.)                  </t>
    </r>
  </si>
  <si>
    <t xml:space="preserve"> 23f, 24f</t>
  </si>
  <si>
    <t>24f, 25f</t>
  </si>
  <si>
    <t>25f, 26f</t>
  </si>
  <si>
    <t>Connecting Route - CTH-F Southern Trail Access to CTH-F at Yuker Rd.</t>
  </si>
  <si>
    <r>
      <rPr>
        <b/>
        <sz val="11"/>
        <color indexed="8"/>
        <rFont val="Calibri"/>
        <family val="2"/>
      </rPr>
      <t>Sand Creek Segment</t>
    </r>
    <r>
      <rPr>
        <sz val="11"/>
        <color indexed="8"/>
        <rFont val="Calibri"/>
        <family val="2"/>
      </rPr>
      <t xml:space="preserve"> - 15th St. (CTH-E) Northern Trail Access to Lake 32 Rd.                                                                                                                         (</t>
    </r>
    <r>
      <rPr>
        <i/>
        <sz val="11"/>
        <color indexed="8"/>
        <rFont val="Calibri"/>
        <family val="2"/>
      </rPr>
      <t>CR 0.3 miles on 15th St. (CTH-E)</t>
    </r>
  </si>
  <si>
    <r>
      <rPr>
        <b/>
        <sz val="11"/>
        <color indexed="8"/>
        <rFont val="Calibri"/>
        <family val="2"/>
      </rPr>
      <t>St. Croix Falls Segmen</t>
    </r>
    <r>
      <rPr>
        <sz val="11"/>
        <color theme="1"/>
        <rFont val="Calibri"/>
        <family val="2"/>
        <scheme val="minor"/>
      </rPr>
      <t xml:space="preserve">t - Ice Age Trail Western Terminus in Interstate State Park to River Rd. </t>
    </r>
  </si>
  <si>
    <t>26</t>
  </si>
  <si>
    <r>
      <rPr>
        <b/>
        <sz val="11"/>
        <color indexed="8"/>
        <rFont val="Calibri"/>
        <family val="2"/>
      </rPr>
      <t>Timberland Wilderness Segment</t>
    </r>
    <r>
      <rPr>
        <sz val="11"/>
        <color theme="1"/>
        <rFont val="Calibri"/>
        <family val="2"/>
        <scheme val="minor"/>
      </rPr>
      <t xml:space="preserve"> - Tower Rd. Northern Trail Access to Tower Rd. Southern Trail Access</t>
    </r>
  </si>
  <si>
    <t>95</t>
  </si>
  <si>
    <r>
      <rPr>
        <b/>
        <sz val="11"/>
        <color indexed="8"/>
        <rFont val="Calibri"/>
        <family val="2"/>
      </rPr>
      <t>Camp 27 Segment</t>
    </r>
    <r>
      <rPr>
        <sz val="11"/>
        <color theme="1"/>
        <rFont val="Calibri"/>
        <family val="2"/>
        <scheme val="minor"/>
      </rPr>
      <t xml:space="preserve"> - Tower Rd. to unnamed logging road</t>
    </r>
  </si>
  <si>
    <t>27</t>
  </si>
  <si>
    <t>26f, 27f</t>
  </si>
  <si>
    <t>97</t>
  </si>
  <si>
    <t>27f, 28f</t>
  </si>
  <si>
    <r>
      <rPr>
        <b/>
        <sz val="11"/>
        <color indexed="8"/>
        <rFont val="Calibri"/>
        <family val="2"/>
      </rPr>
      <t>Turtle Rock Segment</t>
    </r>
    <r>
      <rPr>
        <sz val="11"/>
        <color theme="1"/>
        <rFont val="Calibri"/>
        <family val="2"/>
        <scheme val="minor"/>
      </rPr>
      <t xml:space="preserve"> - Burma Rd. Northern Trail Access to CTH-E </t>
    </r>
  </si>
  <si>
    <t>28</t>
  </si>
  <si>
    <t>28f, 29f</t>
  </si>
  <si>
    <t>29</t>
  </si>
  <si>
    <t xml:space="preserve">Connecting Route - STH-107 to Horn Lake Rd. </t>
  </si>
  <si>
    <t>103</t>
  </si>
  <si>
    <t>105</t>
  </si>
  <si>
    <r>
      <rPr>
        <b/>
        <sz val="11"/>
        <color indexed="8"/>
        <rFont val="Calibri"/>
        <family val="2"/>
      </rPr>
      <t>Alta Junction Segment</t>
    </r>
    <r>
      <rPr>
        <sz val="11"/>
        <color theme="1"/>
        <rFont val="Calibri"/>
        <family val="2"/>
        <scheme val="minor"/>
      </rPr>
      <t xml:space="preserve">  - CTH-J Southern Trail Access to CTH-J Northern Trail Access </t>
    </r>
  </si>
  <si>
    <t>107</t>
  </si>
  <si>
    <t>30f, 31f</t>
  </si>
  <si>
    <r>
      <t xml:space="preserve">Highland Lakes Segment - </t>
    </r>
    <r>
      <rPr>
        <sz val="11"/>
        <color indexed="8"/>
        <rFont val="Calibri"/>
        <family val="2"/>
      </rPr>
      <t>CTH-T to CTH-B at snowmobile trail (old railroad grade)</t>
    </r>
    <r>
      <rPr>
        <b/>
        <sz val="11"/>
        <color indexed="8"/>
        <rFont val="Calibri"/>
        <family val="2"/>
      </rPr>
      <t xml:space="preserve">
</t>
    </r>
    <r>
      <rPr>
        <i/>
        <sz val="11"/>
        <color indexed="8"/>
        <rFont val="Calibri"/>
        <family val="2"/>
      </rPr>
      <t>(CR 4.6 miles on Kleever Rd. at Lowells Rd. and Forest Rd.)</t>
    </r>
  </si>
  <si>
    <r>
      <t>Lumbercamp Segment -</t>
    </r>
    <r>
      <rPr>
        <sz val="11"/>
        <color theme="1"/>
        <rFont val="Calibri"/>
        <family val="2"/>
        <scheme val="minor"/>
      </rPr>
      <t xml:space="preserve"> CTH-A to STH-52 </t>
    </r>
  </si>
  <si>
    <t>35</t>
  </si>
  <si>
    <t>33-34</t>
  </si>
  <si>
    <t>32</t>
  </si>
  <si>
    <t>32-33</t>
  </si>
  <si>
    <t>31f, 32f</t>
  </si>
  <si>
    <t>33f, 34f</t>
  </si>
  <si>
    <t xml:space="preserve">34f, 35f  </t>
  </si>
  <si>
    <t>32f, 33f</t>
  </si>
  <si>
    <t>132</t>
  </si>
  <si>
    <t>35f, 36f</t>
  </si>
  <si>
    <r>
      <rPr>
        <b/>
        <sz val="11"/>
        <color indexed="8"/>
        <rFont val="Calibri"/>
        <family val="2"/>
      </rPr>
      <t>Thornapple Creek Segment</t>
    </r>
    <r>
      <rPr>
        <sz val="11"/>
        <color indexed="8"/>
        <rFont val="Calibri"/>
        <family val="2"/>
      </rPr>
      <t xml:space="preserve"> - CTH-Z</t>
    </r>
    <r>
      <rPr>
        <sz val="11"/>
        <color theme="1"/>
        <rFont val="Calibri"/>
        <family val="2"/>
        <scheme val="minor"/>
      </rPr>
      <t xml:space="preserve"> to CTH-N (</t>
    </r>
    <r>
      <rPr>
        <i/>
        <sz val="11"/>
        <color indexed="8"/>
        <rFont val="Calibri"/>
        <family val="2"/>
      </rPr>
      <t xml:space="preserve">CR 0.9 miles on CTH-Z and Thornapple Creek Rd.) </t>
    </r>
  </si>
  <si>
    <t>42f, 43f, 44f</t>
  </si>
  <si>
    <t>39</t>
  </si>
  <si>
    <t>38</t>
  </si>
  <si>
    <t>40f, 41f</t>
  </si>
  <si>
    <t>144</t>
  </si>
  <si>
    <t>42</t>
  </si>
  <si>
    <t>151</t>
  </si>
  <si>
    <t xml:space="preserve">Connecting Route - CTH-MM at Iola Winter Sports Club to N. Foley Dr. Northern Trail Access </t>
  </si>
  <si>
    <r>
      <t xml:space="preserve">Skunk and Foster Lakes Segment - </t>
    </r>
    <r>
      <rPr>
        <sz val="11"/>
        <color indexed="8"/>
        <rFont val="Calibri"/>
        <family val="2"/>
      </rPr>
      <t>N. Foley Dr. Northern Trail Access to USH-10  (</t>
    </r>
    <r>
      <rPr>
        <i/>
        <sz val="11"/>
        <color indexed="8"/>
        <rFont val="Calibri"/>
        <family val="2"/>
      </rPr>
      <t>CR 0.8 miles on N. Foley Dr., Indian Valley Rd., Rieben Rd. and Foley Dr.)</t>
    </r>
  </si>
  <si>
    <t>45f, 46f, 47f</t>
  </si>
  <si>
    <t>44f, 45f</t>
  </si>
  <si>
    <t>43</t>
  </si>
  <si>
    <t>43-44</t>
  </si>
  <si>
    <t>44</t>
  </si>
  <si>
    <t xml:space="preserve"> 48f, 49f</t>
  </si>
  <si>
    <t>Connecting Route - Along 9th Ave.</t>
  </si>
  <si>
    <t>167</t>
  </si>
  <si>
    <t>49f, 50f</t>
  </si>
  <si>
    <t>47</t>
  </si>
  <si>
    <t>47-48</t>
  </si>
  <si>
    <t>48</t>
  </si>
  <si>
    <t>52f, 53f-E</t>
  </si>
  <si>
    <t>50</t>
  </si>
  <si>
    <t>175</t>
  </si>
  <si>
    <t>51</t>
  </si>
  <si>
    <t>181</t>
  </si>
  <si>
    <t>56f-E, 57f-E</t>
  </si>
  <si>
    <t xml:space="preserve"> 57f-E, 58f-E</t>
  </si>
  <si>
    <t>187</t>
  </si>
  <si>
    <t>203</t>
  </si>
  <si>
    <t>199</t>
  </si>
  <si>
    <t>55</t>
  </si>
  <si>
    <t>57</t>
  </si>
  <si>
    <t>58f-E, 59f-E, 61f</t>
  </si>
  <si>
    <t xml:space="preserve">Connecting Route - Marsh Rd. to Merrimac Ferry north landing on STH-113 </t>
  </si>
  <si>
    <t>62f, 63f</t>
  </si>
  <si>
    <t xml:space="preserve"> 63f, 64f</t>
  </si>
  <si>
    <t>62</t>
  </si>
  <si>
    <t>62-63</t>
  </si>
  <si>
    <t>63</t>
  </si>
  <si>
    <r>
      <rPr>
        <b/>
        <sz val="11"/>
        <color indexed="8"/>
        <rFont val="Calibri"/>
        <family val="2"/>
      </rPr>
      <t xml:space="preserve">Table Bluff Segment - </t>
    </r>
    <r>
      <rPr>
        <sz val="11"/>
        <color indexed="8"/>
        <rFont val="Calibri"/>
        <family val="2"/>
      </rPr>
      <t xml:space="preserve">Pine Rd. to Scheele Rd. </t>
    </r>
    <r>
      <rPr>
        <i/>
        <sz val="11"/>
        <color indexed="8"/>
        <rFont val="Calibri"/>
        <family val="2"/>
      </rPr>
      <t>(CR 1.2 miles on Pine Rd, CR-KP, and Table Bluff Rd.).</t>
    </r>
    <r>
      <rPr>
        <sz val="11"/>
        <color indexed="8"/>
        <rFont val="Calibri"/>
        <family val="2"/>
      </rPr>
      <t xml:space="preserve"> </t>
    </r>
    <r>
      <rPr>
        <i/>
        <sz val="11"/>
        <color indexed="8"/>
        <rFont val="Calibri"/>
        <family val="2"/>
      </rPr>
      <t>[Add 0.3 miles for return to Pine Rd.]</t>
    </r>
  </si>
  <si>
    <t>63-64</t>
  </si>
  <si>
    <t>64</t>
  </si>
  <si>
    <t>65</t>
  </si>
  <si>
    <t>66</t>
  </si>
  <si>
    <t>67</t>
  </si>
  <si>
    <r>
      <rPr>
        <b/>
        <sz val="11"/>
        <color indexed="8"/>
        <rFont val="Calibri"/>
        <family val="2"/>
      </rPr>
      <t>Brooklyn Wildlife Segment</t>
    </r>
    <r>
      <rPr>
        <sz val="11"/>
        <color theme="1"/>
        <rFont val="Calibri"/>
        <family val="2"/>
        <scheme val="minor"/>
      </rPr>
      <t xml:space="preserve"> - CTH-D to Hughes Rd. </t>
    </r>
  </si>
  <si>
    <r>
      <rPr>
        <b/>
        <sz val="11"/>
        <color indexed="8"/>
        <rFont val="Calibri"/>
        <family val="2"/>
      </rPr>
      <t xml:space="preserve">Springfield Hill Segment </t>
    </r>
    <r>
      <rPr>
        <sz val="11"/>
        <color indexed="8"/>
        <rFont val="Calibri"/>
        <family val="2"/>
      </rPr>
      <t>– Ballweg Rd. to Ballweg Rd. - loop trail</t>
    </r>
  </si>
  <si>
    <t>Connecting Route - STH-19 Western Trail Access at Indian Lake County Park to Pine Rd.</t>
  </si>
  <si>
    <t>219</t>
  </si>
  <si>
    <t>64F, 65f</t>
  </si>
  <si>
    <t>228</t>
  </si>
  <si>
    <t xml:space="preserve">Connecting Route - Mid Town Rd. at Shady Oak Ln. to Woods Rd. </t>
  </si>
  <si>
    <r>
      <rPr>
        <b/>
        <sz val="11"/>
        <color indexed="8"/>
        <rFont val="Calibri"/>
        <family val="2"/>
      </rPr>
      <t xml:space="preserve">Madison Segment </t>
    </r>
    <r>
      <rPr>
        <sz val="11"/>
        <color theme="1"/>
        <rFont val="Calibri"/>
        <family val="2"/>
        <scheme val="minor"/>
      </rPr>
      <t>- Woods Rd. to CTH-PD (McKee Rd.)</t>
    </r>
  </si>
  <si>
    <t>68f, 69f</t>
  </si>
  <si>
    <t>243</t>
  </si>
  <si>
    <t>69f, 70f</t>
  </si>
  <si>
    <t>70f, 71f</t>
  </si>
  <si>
    <t>72</t>
  </si>
  <si>
    <t>72-73</t>
  </si>
  <si>
    <t>73-74</t>
  </si>
  <si>
    <t>74</t>
  </si>
  <si>
    <t>74-75</t>
  </si>
  <si>
    <t>75</t>
  </si>
  <si>
    <t>73f, 74f</t>
  </si>
  <si>
    <t>75f, 76f</t>
  </si>
  <si>
    <t>76f, 77f</t>
  </si>
  <si>
    <t>253</t>
  </si>
  <si>
    <r>
      <rPr>
        <b/>
        <sz val="11"/>
        <color indexed="8"/>
        <rFont val="Calibri"/>
        <family val="2"/>
      </rPr>
      <t xml:space="preserve">Arbor Ridge Segment </t>
    </r>
    <r>
      <rPr>
        <sz val="11"/>
        <color indexed="8"/>
        <rFont val="Calibri"/>
        <family val="2"/>
      </rPr>
      <t>-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Robert Cook Memorial Arboretum Upper Parking Area to N. W</t>
    </r>
    <r>
      <rPr>
        <sz val="11"/>
        <color theme="1"/>
        <rFont val="Calibri"/>
        <family val="2"/>
        <scheme val="minor"/>
      </rPr>
      <t xml:space="preserve">ashington St. (CTH-E) </t>
    </r>
  </si>
  <si>
    <r>
      <rPr>
        <b/>
        <sz val="11"/>
        <color indexed="8"/>
        <rFont val="Calibri"/>
        <family val="2"/>
      </rPr>
      <t>Devil’s Staircase Segment</t>
    </r>
    <r>
      <rPr>
        <sz val="11"/>
        <color theme="1"/>
        <rFont val="Calibri"/>
        <family val="2"/>
        <scheme val="minor"/>
      </rPr>
      <t xml:space="preserve"> - N. Washington St. (CTH-E) to Riverside Park South Pavilion </t>
    </r>
  </si>
  <si>
    <t>262</t>
  </si>
  <si>
    <t>76</t>
  </si>
  <si>
    <t>266</t>
  </si>
  <si>
    <t>76-77</t>
  </si>
  <si>
    <t>77</t>
  </si>
  <si>
    <t xml:space="preserve"> 77f, 78f</t>
  </si>
  <si>
    <r>
      <t>Eagle Segment</t>
    </r>
    <r>
      <rPr>
        <sz val="11"/>
        <color indexed="10"/>
        <rFont val="Calibri"/>
        <family val="2"/>
      </rPr>
      <t xml:space="preserve"> </t>
    </r>
    <r>
      <rPr>
        <sz val="11"/>
        <rFont val="Calibri"/>
        <family val="2"/>
      </rPr>
      <t>-</t>
    </r>
    <r>
      <rPr>
        <sz val="11"/>
        <color indexed="10"/>
        <rFont val="Calibri"/>
        <family val="2"/>
      </rPr>
      <t xml:space="preserve"> </t>
    </r>
    <r>
      <rPr>
        <sz val="11"/>
        <rFont val="Calibri"/>
        <family val="2"/>
      </rPr>
      <t>STH-59 to STH-67 Wayside</t>
    </r>
  </si>
  <si>
    <t>80-81</t>
  </si>
  <si>
    <t>80f, 81f</t>
  </si>
  <si>
    <t>81</t>
  </si>
  <si>
    <t>81f, 82f</t>
  </si>
  <si>
    <t>81-82</t>
  </si>
  <si>
    <r>
      <rPr>
        <b/>
        <sz val="11"/>
        <color indexed="8"/>
        <rFont val="Calibri"/>
        <family val="2"/>
      </rPr>
      <t>Delafield Segment</t>
    </r>
    <r>
      <rPr>
        <sz val="11"/>
        <color theme="1"/>
        <rFont val="Calibri"/>
        <family val="2"/>
        <scheme val="minor"/>
      </rPr>
      <t xml:space="preserve"> - Cushing Park Rd. parking area to STH-83 </t>
    </r>
  </si>
  <si>
    <t>82</t>
  </si>
  <si>
    <r>
      <t xml:space="preserve">Hartland Segment </t>
    </r>
    <r>
      <rPr>
        <sz val="11"/>
        <rFont val="Calibri"/>
        <family val="2"/>
      </rPr>
      <t>-</t>
    </r>
    <r>
      <rPr>
        <b/>
        <sz val="1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STH-83 to CTH-K at Centennial Park 
(</t>
    </r>
    <r>
      <rPr>
        <i/>
        <sz val="11"/>
        <color indexed="8"/>
        <rFont val="Calibri"/>
        <family val="2"/>
      </rPr>
      <t>CR 1.2 miles on Foxwood Dr. and Fairway Ct.)</t>
    </r>
  </si>
  <si>
    <t>82-83</t>
  </si>
  <si>
    <t>86</t>
  </si>
  <si>
    <t>83f, 84f</t>
  </si>
  <si>
    <t>86-87</t>
  </si>
  <si>
    <t xml:space="preserve"> 84f, 85f</t>
  </si>
  <si>
    <t>87</t>
  </si>
  <si>
    <t>87-88</t>
  </si>
  <si>
    <t>88</t>
  </si>
  <si>
    <t>90</t>
  </si>
  <si>
    <r>
      <t xml:space="preserve">Pike Lake Segment </t>
    </r>
    <r>
      <rPr>
        <sz val="11"/>
        <rFont val="Calibri"/>
        <family val="2"/>
      </rPr>
      <t>- CTH-E to STH-60</t>
    </r>
  </si>
  <si>
    <t xml:space="preserve"> 85f, 86f</t>
  </si>
  <si>
    <r>
      <t xml:space="preserve">Milwaukee River Segment (Fond du Lac County) - </t>
    </r>
    <r>
      <rPr>
        <sz val="11"/>
        <color theme="1"/>
        <rFont val="Calibri"/>
        <family val="2"/>
        <scheme val="minor"/>
      </rPr>
      <t xml:space="preserve">Kettle Moraine Dr. to Kettle Moraine State Forest - Northern Unit Mauthe Lake Recreation Area </t>
    </r>
  </si>
  <si>
    <t>92</t>
  </si>
  <si>
    <t>87f, 88f, 89f</t>
  </si>
  <si>
    <t>94</t>
  </si>
  <si>
    <t xml:space="preserve">Connecting Route—Lax Chapel Rd. (Sheboygan/Manitowoc county line) to Lax Chapel Rd.  </t>
  </si>
  <si>
    <t>97-98</t>
  </si>
  <si>
    <t>98-99</t>
  </si>
  <si>
    <t>99</t>
  </si>
  <si>
    <t>100</t>
  </si>
  <si>
    <t>91f - 95f</t>
  </si>
  <si>
    <t>Connecting Route - Mueller Rd. at S. Cedar Lake Rd. to Rapids Rd.(CTH-R) at Broadway St.</t>
  </si>
  <si>
    <r>
      <rPr>
        <b/>
        <sz val="11"/>
        <color indexed="8"/>
        <rFont val="Calibri"/>
        <family val="2"/>
      </rPr>
      <t xml:space="preserve">Dunes Segment </t>
    </r>
    <r>
      <rPr>
        <sz val="11"/>
        <color theme="1"/>
        <rFont val="Calibri"/>
        <family val="2"/>
        <scheme val="minor"/>
      </rPr>
      <t>- STH-42 at Taylor St. to Columbus St.</t>
    </r>
  </si>
  <si>
    <t>95f, 96f</t>
  </si>
  <si>
    <t>96f, 97f</t>
  </si>
  <si>
    <t>97f, 98f</t>
  </si>
  <si>
    <t>98f, 99f, 100f</t>
  </si>
  <si>
    <t>104</t>
  </si>
  <si>
    <t>104-105</t>
  </si>
  <si>
    <t>104f, 105f</t>
  </si>
  <si>
    <t>102f, 103f, 104f</t>
  </si>
  <si>
    <t>101f, 102f</t>
  </si>
  <si>
    <t>100f, 101f</t>
  </si>
  <si>
    <t>109</t>
  </si>
  <si>
    <t>53f-E, 53f-W</t>
  </si>
  <si>
    <t>110</t>
  </si>
  <si>
    <t>111</t>
  </si>
  <si>
    <t>112</t>
  </si>
  <si>
    <t>60f-W, 61f</t>
  </si>
  <si>
    <t>59f-W, 60f-W</t>
  </si>
  <si>
    <t>58f-W, 59f-W</t>
  </si>
  <si>
    <t>56f-W - 58f-W</t>
  </si>
  <si>
    <t>55f-W, 56f-W</t>
  </si>
  <si>
    <t>54f-W, 55f-W</t>
  </si>
  <si>
    <t>336</t>
  </si>
  <si>
    <t>53f-W, 54f-W</t>
  </si>
  <si>
    <t>Chapter Hiking Award Programs</t>
  </si>
  <si>
    <r>
      <rPr>
        <b/>
        <sz val="14"/>
        <color theme="1"/>
        <rFont val="Calibri"/>
        <family val="2"/>
        <scheme val="minor"/>
      </rPr>
      <t>Dane Drifters</t>
    </r>
    <r>
      <rPr>
        <b/>
        <sz val="12"/>
        <color theme="1"/>
        <rFont val="Calibri"/>
        <family val="2"/>
        <scheme val="minor"/>
      </rPr>
      <t xml:space="preserve">  Dane County Chapter</t>
    </r>
  </si>
  <si>
    <r>
      <rPr>
        <b/>
        <sz val="14"/>
        <color theme="1"/>
        <rFont val="Calibri"/>
        <family val="2"/>
        <scheme val="minor"/>
      </rPr>
      <t>Superior Lobetrotters</t>
    </r>
    <r>
      <rPr>
        <b/>
        <sz val="12"/>
        <color theme="1"/>
        <rFont val="Calibri"/>
        <family val="2"/>
        <scheme val="minor"/>
      </rPr>
      <t xml:space="preserve">  Superior Lobe Chapter</t>
    </r>
  </si>
  <si>
    <r>
      <rPr>
        <b/>
        <sz val="14"/>
        <color theme="1"/>
        <rFont val="Calibri"/>
        <family val="2"/>
        <scheme val="minor"/>
      </rPr>
      <t>Meander the Mid-Moriane</t>
    </r>
    <r>
      <rPr>
        <b/>
        <sz val="12"/>
        <color theme="1"/>
        <rFont val="Calibri"/>
        <family val="2"/>
        <scheme val="minor"/>
      </rPr>
      <t xml:space="preserve">  Washington - Ozaukee County Chapter</t>
    </r>
  </si>
  <si>
    <r>
      <rPr>
        <b/>
        <sz val="14"/>
        <color theme="1"/>
        <rFont val="Calibri"/>
        <family val="2"/>
        <scheme val="minor"/>
      </rPr>
      <t>Hall of Kamers</t>
    </r>
    <r>
      <rPr>
        <b/>
        <sz val="12"/>
        <color theme="1"/>
        <rFont val="Calibri"/>
        <family val="2"/>
        <scheme val="minor"/>
      </rPr>
      <t xml:space="preserve">  Lakeshore Chapter</t>
    </r>
  </si>
  <si>
    <r>
      <rPr>
        <b/>
        <sz val="14"/>
        <color theme="1"/>
        <rFont val="Calibri"/>
        <family val="2"/>
        <scheme val="minor"/>
      </rPr>
      <t>Walk Across Rock County</t>
    </r>
    <r>
      <rPr>
        <b/>
        <sz val="12"/>
        <color theme="1"/>
        <rFont val="Calibri"/>
        <family val="2"/>
        <scheme val="minor"/>
      </rPr>
      <t xml:space="preserve">  Rock County Chapter</t>
    </r>
  </si>
  <si>
    <t>IATA Publication Reference Page or Map Numbers</t>
  </si>
  <si>
    <t>17f - 19f</t>
  </si>
  <si>
    <t xml:space="preserve"> 79f</t>
  </si>
  <si>
    <t xml:space="preserve">Connecting Route - Miller St. (CTH-E) at Milwaukee St. (STH-42) to Birch St. (CTH-S) </t>
  </si>
  <si>
    <r>
      <t xml:space="preserve">Forestville Segment </t>
    </r>
    <r>
      <rPr>
        <sz val="11"/>
        <color indexed="8"/>
        <rFont val="Calibri"/>
        <family val="2"/>
      </rPr>
      <t xml:space="preserve">- Birch St. (CTH-S) to </t>
    </r>
    <r>
      <rPr>
        <sz val="11"/>
        <color theme="1"/>
        <rFont val="Calibri"/>
        <family val="2"/>
        <scheme val="minor"/>
      </rPr>
      <t xml:space="preserve">CTH-H  </t>
    </r>
  </si>
  <si>
    <t xml:space="preserve"> 86f , 87f</t>
  </si>
  <si>
    <t>90f , 91f</t>
  </si>
  <si>
    <t>20f,  21f, 22f</t>
  </si>
  <si>
    <t xml:space="preserve"> 62f</t>
  </si>
  <si>
    <r>
      <t xml:space="preserve">Polk &amp; Burnett Counties
65.6 miles 
</t>
    </r>
    <r>
      <rPr>
        <b/>
        <sz val="10"/>
        <color indexed="8"/>
        <rFont val="Calibri"/>
        <family val="2"/>
      </rPr>
      <t>(IAT 58.4; CR 7.1)</t>
    </r>
  </si>
  <si>
    <r>
      <t xml:space="preserve">Marathon County
43.7 miles
</t>
    </r>
    <r>
      <rPr>
        <b/>
        <sz val="10"/>
        <color indexed="8"/>
        <rFont val="Calibri"/>
        <family val="2"/>
      </rPr>
      <t>(IAT 20.9; CR 22.8)</t>
    </r>
  </si>
  <si>
    <r>
      <t xml:space="preserve">Portage &amp; Waupaca Counties
52.1 miles
</t>
    </r>
    <r>
      <rPr>
        <b/>
        <sz val="10"/>
        <color indexed="8"/>
        <rFont val="Calibri"/>
        <family val="2"/>
      </rPr>
      <t>(IAT 20.0; CR 32.1)</t>
    </r>
  </si>
  <si>
    <r>
      <t xml:space="preserve">Northern Columbia County
18.2 miles
</t>
    </r>
    <r>
      <rPr>
        <b/>
        <sz val="10"/>
        <color indexed="8"/>
        <rFont val="Calibri"/>
        <family val="2"/>
      </rPr>
      <t>(IAT 2.5; CR 15.7)</t>
    </r>
  </si>
  <si>
    <r>
      <t xml:space="preserve">Kewaunee &amp; Door Counties                   
70.3 miles
</t>
    </r>
    <r>
      <rPr>
        <b/>
        <sz val="10"/>
        <color indexed="8"/>
        <rFont val="Calibri"/>
        <family val="2"/>
      </rPr>
      <t>(IAT 36.3; CR 34.0)</t>
    </r>
  </si>
  <si>
    <r>
      <rPr>
        <b/>
        <sz val="14"/>
        <color theme="1"/>
        <rFont val="Calibri"/>
        <family val="2"/>
        <scheme val="minor"/>
      </rPr>
      <t xml:space="preserve">Chip Off the Old Moraine </t>
    </r>
    <r>
      <rPr>
        <b/>
        <sz val="12"/>
        <color theme="1"/>
        <rFont val="Calibri"/>
        <family val="2"/>
        <scheme val="minor"/>
      </rPr>
      <t>Chippewa Moraine Chapter</t>
    </r>
  </si>
  <si>
    <r>
      <rPr>
        <b/>
        <sz val="14"/>
        <color theme="1"/>
        <rFont val="Calibri"/>
        <family val="2"/>
        <scheme val="minor"/>
      </rPr>
      <t>Hikin' the Hills</t>
    </r>
    <r>
      <rPr>
        <b/>
        <sz val="12"/>
        <color theme="1"/>
        <rFont val="Calibri"/>
        <family val="2"/>
        <scheme val="minor"/>
      </rPr>
      <t xml:space="preserve"> Baraboo Hills/Heritage Chapter</t>
    </r>
  </si>
  <si>
    <r>
      <rPr>
        <b/>
        <sz val="14"/>
        <color theme="1"/>
        <rFont val="Calibri"/>
        <family val="2"/>
        <scheme val="minor"/>
      </rPr>
      <t>Walk the Wauk</t>
    </r>
    <r>
      <rPr>
        <b/>
        <sz val="12"/>
        <color theme="1"/>
        <rFont val="Calibri"/>
        <family val="2"/>
        <scheme val="minor"/>
      </rPr>
      <t xml:space="preserve">  Waukesha - Milwaukee County Chapter</t>
    </r>
  </si>
  <si>
    <r>
      <t xml:space="preserve">Manitowoc County
72.9 miles
</t>
    </r>
    <r>
      <rPr>
        <b/>
        <sz val="10"/>
        <color indexed="8"/>
        <rFont val="Calibri"/>
        <family val="2"/>
      </rPr>
      <t>(IAT 31.7; CR 41.3)</t>
    </r>
  </si>
  <si>
    <t>Connecting Route - River Rd. to 160th Ave. at the Gandy Dancer Trail</t>
  </si>
  <si>
    <r>
      <rPr>
        <b/>
        <sz val="11"/>
        <color indexed="8"/>
        <rFont val="Calibri"/>
        <family val="2"/>
      </rPr>
      <t>Gandy Dancer Segment</t>
    </r>
    <r>
      <rPr>
        <sz val="11"/>
        <color theme="1"/>
        <rFont val="Calibri"/>
        <family val="2"/>
        <scheme val="minor"/>
      </rPr>
      <t xml:space="preserve"> - 160th Ave. at the Gandy Dancer Trail to 150th St. (</t>
    </r>
    <r>
      <rPr>
        <i/>
        <sz val="11"/>
        <color theme="1"/>
        <rFont val="Calibri"/>
        <family val="2"/>
        <scheme val="minor"/>
      </rPr>
      <t>CR 0.3 miles on 150th St.)</t>
    </r>
  </si>
  <si>
    <t>Connecting Route - 100th St. (CTH-I) to 270th Ave.</t>
  </si>
  <si>
    <r>
      <t xml:space="preserve">Timberland Hills Segment </t>
    </r>
    <r>
      <rPr>
        <sz val="11"/>
        <color indexed="8"/>
        <rFont val="Calibri"/>
        <family val="2"/>
      </rPr>
      <t>-</t>
    </r>
    <r>
      <rPr>
        <sz val="11"/>
        <color theme="1"/>
        <rFont val="Calibri"/>
        <family val="2"/>
        <scheme val="minor"/>
      </rPr>
      <t xml:space="preserve"> Lake 32 Rd. to Leach Lake Rd.</t>
    </r>
  </si>
  <si>
    <r>
      <t xml:space="preserve">Grassy Lake Segment </t>
    </r>
    <r>
      <rPr>
        <sz val="11"/>
        <color indexed="8"/>
        <rFont val="Calibri"/>
        <family val="2"/>
      </rPr>
      <t>-</t>
    </r>
    <r>
      <rPr>
        <sz val="11"/>
        <color theme="1"/>
        <rFont val="Calibri"/>
        <family val="2"/>
        <scheme val="minor"/>
      </rPr>
      <t xml:space="preserve"> Pershing Rd. to 30th Ave.</t>
    </r>
  </si>
  <si>
    <t xml:space="preserve">Connecting Route - Old 14 Rd. (Bass Lake Rd.) to Rusk/Chippewa county line on Plummer Rd. (Round Lake Rd.) </t>
  </si>
  <si>
    <r>
      <t xml:space="preserve">Harwood Lakes Segment </t>
    </r>
    <r>
      <rPr>
        <sz val="11"/>
        <color indexed="8"/>
        <rFont val="Calibri"/>
        <family val="2"/>
      </rPr>
      <t>-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167th St. (Plummer Lake Rd.) to </t>
    </r>
    <r>
      <rPr>
        <sz val="11"/>
        <color theme="1"/>
        <rFont val="Calibri"/>
        <family val="2"/>
        <scheme val="minor"/>
      </rPr>
      <t>CTH-E</t>
    </r>
    <r>
      <rPr>
        <sz val="10"/>
        <color theme="1"/>
        <rFont val="Calibri"/>
        <family val="2"/>
        <scheme val="minor"/>
      </rPr>
      <t xml:space="preserve">                                                  </t>
    </r>
  </si>
  <si>
    <r>
      <t xml:space="preserve">Firth Lake Segment </t>
    </r>
    <r>
      <rPr>
        <sz val="11"/>
        <color indexed="8"/>
        <rFont val="Calibri"/>
        <family val="2"/>
      </rPr>
      <t xml:space="preserve">- 245th Ave. (Moonridge Trail) to CTH-CC
</t>
    </r>
    <r>
      <rPr>
        <i/>
        <sz val="11"/>
        <color indexed="8"/>
        <rFont val="Calibri"/>
        <family val="2"/>
      </rPr>
      <t>(CR 2.4 miles on 250th Ave. and CTH-CC)</t>
    </r>
  </si>
  <si>
    <t xml:space="preserve">Connecting Route - CTH-Z to Bridge St. (STH-64) </t>
  </si>
  <si>
    <r>
      <t xml:space="preserve">Cornell Segment </t>
    </r>
    <r>
      <rPr>
        <sz val="11"/>
        <color indexed="8"/>
        <rFont val="Calibri"/>
        <family val="2"/>
      </rPr>
      <t>-Bridge St. (STH-64) to S. 8th St.</t>
    </r>
  </si>
  <si>
    <t>17f</t>
  </si>
  <si>
    <t xml:space="preserve">Connecting Route - CTH-E to STH-107 Grandfather Falls Hydro parking </t>
  </si>
  <si>
    <r>
      <rPr>
        <b/>
        <sz val="11"/>
        <rFont val="Calibri"/>
        <family val="2"/>
        <scheme val="minor"/>
      </rPr>
      <t>Grandfather Falls Segment</t>
    </r>
    <r>
      <rPr>
        <sz val="11"/>
        <rFont val="Calibri"/>
        <family val="2"/>
        <scheme val="minor"/>
      </rPr>
      <t xml:space="preserve"> - STH-107 Grandfather Falls Hydro parking to eastern terminus of out-and-back section through the Merrill School Forest. [Add 1.7 miles for return to STH-107 via the IAT.]</t>
    </r>
  </si>
  <si>
    <r>
      <rPr>
        <b/>
        <sz val="11"/>
        <color indexed="8"/>
        <rFont val="Calibri"/>
        <family val="2"/>
      </rPr>
      <t xml:space="preserve">Summit Moraine Segment </t>
    </r>
    <r>
      <rPr>
        <sz val="11"/>
        <color theme="1"/>
        <rFont val="Calibri"/>
        <family val="2"/>
        <scheme val="minor"/>
      </rPr>
      <t>- CTH-B at snowmobile trail (old railroad grade) to CTH-A</t>
    </r>
  </si>
  <si>
    <t>Connecting Route—Curtis Ave. (CTH-Y)  to Rice Lake Dr.</t>
  </si>
  <si>
    <r>
      <t>Connecting Route</t>
    </r>
    <r>
      <rPr>
        <i/>
        <sz val="11"/>
        <color rgb="FFFF0000"/>
        <rFont val="Calibri"/>
        <family val="2"/>
      </rPr>
      <t xml:space="preserve"> </t>
    </r>
    <r>
      <rPr>
        <i/>
        <sz val="11"/>
        <color indexed="8"/>
        <rFont val="Calibri"/>
        <family val="2"/>
      </rPr>
      <t xml:space="preserve">- Wodora Acres Rd. to CTH-I at Lost Rd. (Marathon/Portage county line) </t>
    </r>
  </si>
  <si>
    <t>42f</t>
  </si>
  <si>
    <r>
      <rPr>
        <b/>
        <sz val="11"/>
        <color theme="1"/>
        <rFont val="Calibri"/>
        <family val="2"/>
        <scheme val="minor"/>
      </rPr>
      <t>White Cedar Segment</t>
    </r>
    <r>
      <rPr>
        <sz val="11"/>
        <color theme="1"/>
        <rFont val="Calibri"/>
        <family val="2"/>
        <scheme val="minor"/>
      </rPr>
      <t xml:space="preserve"> - Rice Lake Dr. to Wodora Acres Rd.</t>
    </r>
  </si>
  <si>
    <r>
      <rPr>
        <b/>
        <sz val="11"/>
        <color indexed="8"/>
        <rFont val="Calibri"/>
        <family val="2"/>
      </rPr>
      <t>New Hope Segment</t>
    </r>
    <r>
      <rPr>
        <sz val="11"/>
        <color indexed="8"/>
        <rFont val="Calibri"/>
        <family val="2"/>
      </rPr>
      <t xml:space="preserve"> - Sunset Lake Rd. to CTH-T </t>
    </r>
  </si>
  <si>
    <r>
      <t>Waupaca River Segment</t>
    </r>
    <r>
      <rPr>
        <sz val="11"/>
        <color indexed="8"/>
        <rFont val="Calibri"/>
        <family val="2"/>
      </rPr>
      <t xml:space="preserve"> - USH-10 to STH-54 </t>
    </r>
    <r>
      <rPr>
        <b/>
        <sz val="11"/>
        <color indexed="8"/>
        <rFont val="Calibri"/>
        <family val="2"/>
      </rPr>
      <t xml:space="preserve">
</t>
    </r>
    <r>
      <rPr>
        <i/>
        <sz val="11"/>
        <color indexed="8"/>
        <rFont val="Calibri"/>
        <family val="2"/>
      </rPr>
      <t>(CR 2.6 miles on Foley Dr., Cobb Town Rd. and Townline Rd.)</t>
    </r>
  </si>
  <si>
    <t>Connecting Route - 2nd Ave. to Heffron Rd. at Akron Ave. (Portage/Waushara county line)</t>
  </si>
  <si>
    <t xml:space="preserve">Connecting Route -  Heffron Rd. at Akron Ave. (Portage/Waushara county line) to CTH-O </t>
  </si>
  <si>
    <t xml:space="preserve">Connecting Route - CTH-I at Lost Rd. (Marathon/Portage county line) to Sunset Lake Rd. </t>
  </si>
  <si>
    <r>
      <rPr>
        <b/>
        <sz val="11"/>
        <color indexed="8"/>
        <rFont val="Calibri"/>
        <family val="2"/>
      </rPr>
      <t>Greenwood Segmen</t>
    </r>
    <r>
      <rPr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- 9th Ave. to Bow String Dr. (</t>
    </r>
    <r>
      <rPr>
        <i/>
        <sz val="11"/>
        <color indexed="8"/>
        <rFont val="Calibri"/>
        <family val="2"/>
      </rPr>
      <t>CR 0.5 miles on Brown Deer Ct.)</t>
    </r>
  </si>
  <si>
    <t>Connecting Route —3rd Ave to Waushara/Marquette county line on 3rd Ave.</t>
  </si>
  <si>
    <r>
      <rPr>
        <b/>
        <sz val="11"/>
        <color indexed="8"/>
        <rFont val="Calibri"/>
        <family val="2"/>
      </rPr>
      <t>John Muir Park Segment</t>
    </r>
    <r>
      <rPr>
        <sz val="11"/>
        <color theme="1"/>
        <rFont val="Calibri"/>
        <family val="2"/>
        <scheme val="minor"/>
      </rPr>
      <t xml:space="preserve"> - CTH-F to John Muir Memorial County Park entrance drive</t>
    </r>
  </si>
  <si>
    <t xml:space="preserve">Connecting Route - John Muir Memorial County Park entrance drive to Marquette/Columbia county line on CTH-F at Fox River Rd. </t>
  </si>
  <si>
    <t>Connecting Route - STH-33 Wisconsin River Bridge (south end) to Levee Rd. (Rustic Rd. #49) (Columbia/Sauk county line).</t>
  </si>
  <si>
    <t>Connecting Route - Levee Rd. (Rustic Rd. #49) (Columbia/Sauk county line). to CTH-DL at Parfrey's Glen SNA</t>
  </si>
  <si>
    <r>
      <rPr>
        <b/>
        <sz val="11"/>
        <color indexed="8"/>
        <rFont val="Calibri"/>
        <family val="2"/>
      </rPr>
      <t xml:space="preserve">Sauk Point Segment </t>
    </r>
    <r>
      <rPr>
        <sz val="11"/>
        <color indexed="8"/>
        <rFont val="Calibri"/>
        <family val="2"/>
      </rPr>
      <t>-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CTH-DL at Parfrey's Glen SNA to STH-113 
(</t>
    </r>
    <r>
      <rPr>
        <i/>
        <sz val="11"/>
        <color indexed="8"/>
        <rFont val="Calibri"/>
        <family val="2"/>
      </rPr>
      <t>CR 0.1 miles in Parfrey's Glen SNA entrance drive)</t>
    </r>
  </si>
  <si>
    <t>Connecting Route - Bilkey Rd. to Strangeway Ave.
[add 0.7 miles if continuing to Lodi School Complex]</t>
  </si>
  <si>
    <r>
      <rPr>
        <b/>
        <sz val="11"/>
        <rFont val="Calibri"/>
        <family val="2"/>
      </rPr>
      <t>Lodi Marsh Segment</t>
    </r>
    <r>
      <rPr>
        <sz val="11"/>
        <rFont val="Calibri"/>
        <family val="2"/>
        <scheme val="minor"/>
      </rPr>
      <t xml:space="preserve"> - Corner St. (STH-113) to field road at Lodi-Springfield Rd. </t>
    </r>
    <r>
      <rPr>
        <i/>
        <sz val="11"/>
        <rFont val="Calibri"/>
        <family val="2"/>
        <scheme val="minor"/>
      </rPr>
      <t xml:space="preserve"> </t>
    </r>
  </si>
  <si>
    <t>Connecting Route - Ballweg Rd. to Matz Rd.</t>
  </si>
  <si>
    <r>
      <rPr>
        <b/>
        <sz val="11"/>
        <color indexed="8"/>
        <rFont val="Calibri"/>
        <family val="2"/>
      </rPr>
      <t>Valley View Segment</t>
    </r>
    <r>
      <rPr>
        <sz val="11"/>
        <color theme="1"/>
        <rFont val="Calibri"/>
        <family val="2"/>
        <scheme val="minor"/>
      </rPr>
      <t xml:space="preserve"> - W. Mineral Point Rd. (STH-S) to Mid Town Rd. at Shady Oak Ln.
(</t>
    </r>
    <r>
      <rPr>
        <i/>
        <sz val="11"/>
        <color indexed="8"/>
        <rFont val="Calibri"/>
        <family val="2"/>
      </rPr>
      <t>CR 0.3 miles on Moraine Ridge Rd., Mound View Rd. and Saracen Way)</t>
    </r>
  </si>
  <si>
    <t>Connecting Route - Prairie Moraine County Park at Wesner Rd. to Purcell Rd. at Badger State Trail</t>
  </si>
  <si>
    <r>
      <rPr>
        <b/>
        <sz val="11"/>
        <color indexed="8"/>
        <rFont val="Calibri"/>
        <family val="2"/>
      </rPr>
      <t>Montrose Segment</t>
    </r>
    <r>
      <rPr>
        <sz val="11"/>
        <color theme="1"/>
        <rFont val="Calibri"/>
        <family val="2"/>
        <scheme val="minor"/>
      </rPr>
      <t xml:space="preserve"> - Purcell Rd. at Badger State Trail to CTH-D </t>
    </r>
  </si>
  <si>
    <t>Connecting Route - Hughes Rd. to CTH-W at Badger State Trail</t>
  </si>
  <si>
    <r>
      <rPr>
        <b/>
        <sz val="11"/>
        <color indexed="8"/>
        <rFont val="Calibri"/>
        <family val="2"/>
      </rPr>
      <t>Monticello Segment</t>
    </r>
    <r>
      <rPr>
        <sz val="11"/>
        <color theme="1"/>
        <rFont val="Calibri"/>
        <family val="2"/>
        <scheme val="minor"/>
      </rPr>
      <t xml:space="preserve"> - CTH-W at Badger State Trail to CTH-EE</t>
    </r>
  </si>
  <si>
    <r>
      <t>Albany Segment</t>
    </r>
    <r>
      <rPr>
        <sz val="11"/>
        <color indexed="10"/>
        <rFont val="Calibri"/>
        <family val="2"/>
      </rPr>
      <t xml:space="preserve"> </t>
    </r>
    <r>
      <rPr>
        <sz val="11"/>
        <rFont val="Calibri"/>
        <family val="2"/>
      </rPr>
      <t>- CTH-EE to Bump Rd. at Sugar River State Trail</t>
    </r>
  </si>
  <si>
    <t>Connecting Route - Bump Rd. at Sugar River State Trail to STH-104 (Green/Rock county line)</t>
  </si>
  <si>
    <t>Connecting Route - N. Madison St.(STH-59/STH-213) to W. Gibbs Lake Rd.</t>
  </si>
  <si>
    <r>
      <rPr>
        <b/>
        <sz val="11"/>
        <color indexed="8"/>
        <rFont val="Calibri"/>
        <family val="2"/>
      </rPr>
      <t>Gibbs Lake Segment</t>
    </r>
    <r>
      <rPr>
        <sz val="11"/>
        <color indexed="8"/>
        <rFont val="Calibri"/>
        <family val="2"/>
      </rPr>
      <t xml:space="preserve"> - W. Gibbs Lake Rd. to N. Eagle Rd.</t>
    </r>
  </si>
  <si>
    <t xml:space="preserve">Connecting Route - N. Eagle Rd. to Robert Cook Memorial Arboretum Upper Parking Area </t>
  </si>
  <si>
    <r>
      <rPr>
        <b/>
        <sz val="11"/>
        <color indexed="8"/>
        <rFont val="Calibri"/>
        <family val="2"/>
      </rPr>
      <t>Janesville Segment</t>
    </r>
    <r>
      <rPr>
        <sz val="11"/>
        <color theme="1"/>
        <rFont val="Calibri"/>
        <family val="2"/>
        <scheme val="minor"/>
      </rPr>
      <t xml:space="preserve"> - Riverside Park South Pavilion to W. Rotamer Ct.  </t>
    </r>
  </si>
  <si>
    <r>
      <rPr>
        <b/>
        <sz val="11"/>
        <color theme="1"/>
        <rFont val="Calibri"/>
        <family val="2"/>
        <scheme val="minor"/>
      </rPr>
      <t>Janesville to Milton Segment</t>
    </r>
    <r>
      <rPr>
        <sz val="11"/>
        <color theme="1"/>
        <rFont val="Calibri"/>
        <family val="2"/>
        <scheme val="minor"/>
      </rPr>
      <t xml:space="preserve"> - W. Rotamer Ct. to E. Manogue Rd. (W. High St.) at Vincent St.  (CR 1.5 miles on W. Rotamer Ct. to Nw. Rotamer Rd.)</t>
    </r>
  </si>
  <si>
    <r>
      <rPr>
        <b/>
        <sz val="11"/>
        <color indexed="8"/>
        <rFont val="Calibri"/>
        <family val="2"/>
      </rPr>
      <t>Milton Segment</t>
    </r>
    <r>
      <rPr>
        <sz val="11"/>
        <color theme="1"/>
        <rFont val="Calibri"/>
        <family val="2"/>
        <scheme val="minor"/>
      </rPr>
      <t xml:space="preserve"> - E. Manogue Rd. (W. High St.) at Vincent St. to E. Storrs Lake Rd. </t>
    </r>
  </si>
  <si>
    <t xml:space="preserve">Connecting Route - N. Bowers Lake Rd. to N. County Line Rd. </t>
  </si>
  <si>
    <t>71f, 72f</t>
  </si>
  <si>
    <t>72f</t>
  </si>
  <si>
    <t>72f, 73f</t>
  </si>
  <si>
    <r>
      <rPr>
        <b/>
        <sz val="11"/>
        <color indexed="8"/>
        <rFont val="Calibri"/>
        <family val="2"/>
      </rPr>
      <t>Clover Valley Segment</t>
    </r>
    <r>
      <rPr>
        <sz val="11"/>
        <color theme="1"/>
        <rFont val="Calibri"/>
        <family val="2"/>
        <scheme val="minor"/>
      </rPr>
      <t xml:space="preserve"> - N. County Line Rd. to Island Rd.</t>
    </r>
  </si>
  <si>
    <t>79f</t>
  </si>
  <si>
    <r>
      <rPr>
        <b/>
        <sz val="11"/>
        <color indexed="8"/>
        <rFont val="Calibri"/>
        <family val="2"/>
      </rPr>
      <t xml:space="preserve">Lapham Peak Segment - </t>
    </r>
    <r>
      <rPr>
        <sz val="11"/>
        <color indexed="8"/>
        <rFont val="Calibri"/>
        <family val="2"/>
      </rPr>
      <t>Jones Rd. to Cushing Park Rd. parking area</t>
    </r>
  </si>
  <si>
    <r>
      <rPr>
        <b/>
        <sz val="11"/>
        <color indexed="8"/>
        <rFont val="Calibri"/>
        <family val="2"/>
      </rPr>
      <t>Merton Segment</t>
    </r>
    <r>
      <rPr>
        <sz val="11"/>
        <color theme="1"/>
        <rFont val="Calibri"/>
        <family val="2"/>
        <scheme val="minor"/>
      </rPr>
      <t xml:space="preserve"> - CTH-K at Centennial Park to E. Kilbourne Rd. 
(</t>
    </r>
    <r>
      <rPr>
        <i/>
        <sz val="11"/>
        <color indexed="8"/>
        <rFont val="Calibri"/>
        <family val="2"/>
      </rPr>
      <t>CR 2.5 miles on CTH-k, Dorn Rd and Richter Rd.)</t>
    </r>
  </si>
  <si>
    <r>
      <rPr>
        <b/>
        <sz val="11"/>
        <color indexed="8"/>
        <rFont val="Calibri"/>
        <family val="2"/>
      </rPr>
      <t>Monches Segment</t>
    </r>
    <r>
      <rPr>
        <sz val="11"/>
        <color theme="1"/>
        <rFont val="Calibri"/>
        <family val="2"/>
        <scheme val="minor"/>
      </rPr>
      <t xml:space="preserve"> - E. Kilbourne Rd. to CTH-Q</t>
    </r>
  </si>
  <si>
    <r>
      <rPr>
        <b/>
        <sz val="11"/>
        <color indexed="8"/>
        <rFont val="Calibri"/>
        <family val="2"/>
      </rPr>
      <t xml:space="preserve">Loew Lake Segment </t>
    </r>
    <r>
      <rPr>
        <sz val="11"/>
        <color indexed="8"/>
        <rFont val="Calibri"/>
        <family val="2"/>
      </rPr>
      <t>- CTH-Q to Emerald Dr. Northern Trail Access  (</t>
    </r>
    <r>
      <rPr>
        <i/>
        <sz val="11"/>
        <color indexed="8"/>
        <rFont val="Calibri"/>
        <family val="2"/>
      </rPr>
      <t>CR 0.4 miles on Emerald Dr.)</t>
    </r>
  </si>
  <si>
    <r>
      <t xml:space="preserve">Holy Hill Segment </t>
    </r>
    <r>
      <rPr>
        <sz val="11"/>
        <rFont val="Calibri"/>
        <family val="2"/>
      </rPr>
      <t>- Donegal Rd. to CTH-E</t>
    </r>
  </si>
  <si>
    <r>
      <t xml:space="preserve">Slinger Segment </t>
    </r>
    <r>
      <rPr>
        <sz val="11"/>
        <rFont val="Calibri"/>
        <family val="2"/>
      </rPr>
      <t xml:space="preserve">- </t>
    </r>
    <r>
      <rPr>
        <sz val="11"/>
        <rFont val="Calibri"/>
        <family val="2"/>
        <scheme val="minor"/>
      </rPr>
      <t>STH-60 to Cedar Creek Rd.</t>
    </r>
  </si>
  <si>
    <r>
      <t xml:space="preserve">Cedar Lakes Segment </t>
    </r>
    <r>
      <rPr>
        <sz val="11"/>
        <rFont val="Calibri"/>
        <family val="2"/>
      </rPr>
      <t>-</t>
    </r>
    <r>
      <rPr>
        <b/>
        <sz val="11"/>
        <rFont val="Calibri"/>
        <family val="2"/>
      </rPr>
      <t xml:space="preserve"> </t>
    </r>
    <r>
      <rPr>
        <sz val="11"/>
        <rFont val="Calibri"/>
        <family val="2"/>
      </rPr>
      <t>Cedar Creek Rd. to</t>
    </r>
    <r>
      <rPr>
        <b/>
        <sz val="11"/>
        <rFont val="Calibri"/>
        <family val="2"/>
      </rPr>
      <t xml:space="preserve"> </t>
    </r>
    <r>
      <rPr>
        <sz val="11"/>
        <rFont val="Calibri"/>
        <family val="2"/>
        <scheme val="minor"/>
      </rPr>
      <t xml:space="preserve">CTH-NN </t>
    </r>
  </si>
  <si>
    <r>
      <rPr>
        <b/>
        <sz val="11"/>
        <color indexed="8"/>
        <rFont val="Calibri"/>
        <family val="2"/>
      </rPr>
      <t>Milwaukee River Segment</t>
    </r>
    <r>
      <rPr>
        <sz val="11"/>
        <color indexed="8"/>
        <rFont val="Calibri"/>
        <family val="2"/>
      </rPr>
      <t xml:space="preserve"> (Washington County) - Eisenbahn State Trail to Kettle Moraine Dr. </t>
    </r>
  </si>
  <si>
    <t xml:space="preserve">Connecting Route - CTH-P to Garton Rd. </t>
  </si>
  <si>
    <t>Connecting Route - CTH-MM to Rhine Rd. [becomes Lax Chapel Rd.](Sheboygan/Manitowoc county line)</t>
  </si>
  <si>
    <r>
      <rPr>
        <b/>
        <sz val="11"/>
        <rFont val="Calibri"/>
        <family val="2"/>
        <scheme val="minor"/>
      </rPr>
      <t>Walla Hi Segment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- Lax Chapel Rd. to Mueller Rd. at S. Cedar Lake Rd. </t>
    </r>
  </si>
  <si>
    <r>
      <t xml:space="preserve">Manitowoc Segment </t>
    </r>
    <r>
      <rPr>
        <sz val="11"/>
        <color indexed="8"/>
        <rFont val="Calibri"/>
        <family val="2"/>
      </rPr>
      <t>-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Rapids Rd. (CTH-R) at Broadway St. to STH-42 at </t>
    </r>
    <r>
      <rPr>
        <sz val="11"/>
        <color theme="1"/>
        <rFont val="Calibri"/>
        <family val="2"/>
        <scheme val="minor"/>
      </rPr>
      <t xml:space="preserve">Taylor St. </t>
    </r>
  </si>
  <si>
    <r>
      <t xml:space="preserve">Two Rivers Segment </t>
    </r>
    <r>
      <rPr>
        <sz val="11"/>
        <color indexed="8"/>
        <rFont val="Calibri"/>
        <family val="2"/>
      </rPr>
      <t xml:space="preserve">- Columbus St. to </t>
    </r>
    <r>
      <rPr>
        <sz val="11"/>
        <color theme="1"/>
        <rFont val="Calibri"/>
        <family val="2"/>
        <scheme val="minor"/>
      </rPr>
      <t>Park Rd.</t>
    </r>
  </si>
  <si>
    <r>
      <rPr>
        <b/>
        <sz val="11"/>
        <color indexed="8"/>
        <rFont val="Calibri"/>
        <family val="2"/>
      </rPr>
      <t>Tisch Mills Segment</t>
    </r>
    <r>
      <rPr>
        <b/>
        <sz val="11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- CTH-B to Nuclear Rd. (</t>
    </r>
    <r>
      <rPr>
        <i/>
        <sz val="11"/>
        <color indexed="8"/>
        <rFont val="Calibri"/>
        <family val="2"/>
      </rPr>
      <t>CR 0.9 miles along CTH-BB)</t>
    </r>
  </si>
  <si>
    <t xml:space="preserve">Connecting Route - Nuclear Rd. to Sunset Rd. at Ahnapee State Trail </t>
  </si>
  <si>
    <t>Connecting Route - 3rd Ave. (CTH-CC) to 1st Ave. (Adams/Waushara county line)</t>
  </si>
  <si>
    <t>Connecting Route - 1st Ave. (Adams/Waushara county line) to Roche-A-Cri State Park Winter/Prairie parking on Czech Ave.</t>
  </si>
  <si>
    <t>Connecting Route - CTH-Z at STH-82 (Adams/Juneau county line) to USH-12 &amp; STH-16 at W. Curry Rd. (near Juneau/Sauk county line)</t>
  </si>
  <si>
    <t>Connecting Route - 14th Dr. DNR parking area to CTH-Z at STH-82 (Adams/Juneau county line)</t>
  </si>
  <si>
    <t>Connecting Route - Mirror Lake Rd. to UW-Platteville Baraboo Sauk Co. parking area</t>
  </si>
  <si>
    <r>
      <rPr>
        <b/>
        <sz val="11"/>
        <color indexed="8"/>
        <rFont val="Calibri"/>
        <family val="2"/>
      </rPr>
      <t>Bohn Lake Segment</t>
    </r>
    <r>
      <rPr>
        <sz val="11"/>
        <color theme="1"/>
        <rFont val="Calibri"/>
        <family val="2"/>
        <scheme val="minor"/>
      </rPr>
      <t xml:space="preserve"> - 9th Ln. to CTH-C at CTH-B</t>
    </r>
  </si>
  <si>
    <t>14</t>
  </si>
  <si>
    <t>17</t>
  </si>
  <si>
    <t>24</t>
  </si>
  <si>
    <t>14-15</t>
  </si>
  <si>
    <t>11-12</t>
  </si>
  <si>
    <t>4-5</t>
  </si>
  <si>
    <t>5-6</t>
  </si>
  <si>
    <t>11</t>
  </si>
  <si>
    <t>19</t>
  </si>
  <si>
    <t>19-20</t>
  </si>
  <si>
    <t>21</t>
  </si>
  <si>
    <t>25</t>
  </si>
  <si>
    <t>25-26</t>
  </si>
  <si>
    <t>28-29</t>
  </si>
  <si>
    <t>31</t>
  </si>
  <si>
    <t>31-32</t>
  </si>
  <si>
    <t>34</t>
  </si>
  <si>
    <t>37</t>
  </si>
  <si>
    <t>37-38</t>
  </si>
  <si>
    <t>41</t>
  </si>
  <si>
    <t>41-42</t>
  </si>
  <si>
    <t>46</t>
  </si>
  <si>
    <t>53</t>
  </si>
  <si>
    <t>54-55</t>
  </si>
  <si>
    <t>56</t>
  </si>
  <si>
    <t>60-61</t>
  </si>
  <si>
    <t>64-65</t>
  </si>
  <si>
    <t>70</t>
  </si>
  <si>
    <t>71</t>
  </si>
  <si>
    <t>77, 79</t>
  </si>
  <si>
    <t>79</t>
  </si>
  <si>
    <t>79-80</t>
  </si>
  <si>
    <t>85</t>
  </si>
  <si>
    <t>85-86</t>
  </si>
  <si>
    <t>90-91</t>
  </si>
  <si>
    <t>91-92</t>
  </si>
  <si>
    <t>95-96</t>
  </si>
  <si>
    <t>98</t>
  </si>
  <si>
    <t>102</t>
  </si>
  <si>
    <t>100, 102</t>
  </si>
  <si>
    <t>102-103</t>
  </si>
  <si>
    <t>107-108</t>
  </si>
  <si>
    <t>108</t>
  </si>
  <si>
    <t>108-109</t>
  </si>
  <si>
    <t>33</t>
  </si>
  <si>
    <t>36, 37</t>
  </si>
  <si>
    <t>39, 40</t>
  </si>
  <si>
    <t>49, 51</t>
  </si>
  <si>
    <t>81, 84</t>
  </si>
  <si>
    <t>84</t>
  </si>
  <si>
    <t>106</t>
  </si>
  <si>
    <t>120</t>
  </si>
  <si>
    <t>124</t>
  </si>
  <si>
    <t>128</t>
  </si>
  <si>
    <t>135</t>
  </si>
  <si>
    <t>136</t>
  </si>
  <si>
    <t>142</t>
  </si>
  <si>
    <t>143</t>
  </si>
  <si>
    <t>147</t>
  </si>
  <si>
    <t>150</t>
  </si>
  <si>
    <t>157</t>
  </si>
  <si>
    <t>156</t>
  </si>
  <si>
    <t>160</t>
  </si>
  <si>
    <t>164</t>
  </si>
  <si>
    <t>166</t>
  </si>
  <si>
    <t>173</t>
  </si>
  <si>
    <t>172</t>
  </si>
  <si>
    <t>174</t>
  </si>
  <si>
    <t>178</t>
  </si>
  <si>
    <t>179</t>
  </si>
  <si>
    <t>183</t>
  </si>
  <si>
    <t>182</t>
  </si>
  <si>
    <t>186</t>
  </si>
  <si>
    <t>193</t>
  </si>
  <si>
    <t>192</t>
  </si>
  <si>
    <t>201</t>
  </si>
  <si>
    <t>200</t>
  </si>
  <si>
    <t>208</t>
  </si>
  <si>
    <t>213</t>
  </si>
  <si>
    <t>212</t>
  </si>
  <si>
    <t>215</t>
  </si>
  <si>
    <t>216</t>
  </si>
  <si>
    <t>222</t>
  </si>
  <si>
    <t>224</t>
  </si>
  <si>
    <t>225</t>
  </si>
  <si>
    <t>227</t>
  </si>
  <si>
    <t>229</t>
  </si>
  <si>
    <t>230</t>
  </si>
  <si>
    <t>235</t>
  </si>
  <si>
    <t>236</t>
  </si>
  <si>
    <t>239</t>
  </si>
  <si>
    <t>240</t>
  </si>
  <si>
    <t>246</t>
  </si>
  <si>
    <t>247</t>
  </si>
  <si>
    <t>250</t>
  </si>
  <si>
    <t>252</t>
  </si>
  <si>
    <t>258</t>
  </si>
  <si>
    <t>259</t>
  </si>
  <si>
    <t>260</t>
  </si>
  <si>
    <t>270</t>
  </si>
  <si>
    <t>273</t>
  </si>
  <si>
    <t>274</t>
  </si>
  <si>
    <t>278</t>
  </si>
  <si>
    <t>278, 280</t>
  </si>
  <si>
    <t>280</t>
  </si>
  <si>
    <t>287</t>
  </si>
  <si>
    <t>283</t>
  </si>
  <si>
    <t>294</t>
  </si>
  <si>
    <t>295</t>
  </si>
  <si>
    <t>298</t>
  </si>
  <si>
    <t>300</t>
  </si>
  <si>
    <t>303</t>
  </si>
  <si>
    <t>302</t>
  </si>
  <si>
    <t>306</t>
  </si>
  <si>
    <t>309</t>
  </si>
  <si>
    <t>316</t>
  </si>
  <si>
    <t>318</t>
  </si>
  <si>
    <t>317</t>
  </si>
  <si>
    <t>323</t>
  </si>
  <si>
    <t>321</t>
  </si>
  <si>
    <t>320</t>
  </si>
  <si>
    <t>326</t>
  </si>
  <si>
    <t>329</t>
  </si>
  <si>
    <t>339</t>
  </si>
  <si>
    <t>343</t>
  </si>
  <si>
    <t>344</t>
  </si>
  <si>
    <t>346</t>
  </si>
  <si>
    <t>352</t>
  </si>
  <si>
    <t>351</t>
  </si>
  <si>
    <t>354</t>
  </si>
  <si>
    <t>358</t>
  </si>
  <si>
    <t>361</t>
  </si>
  <si>
    <t>362</t>
  </si>
  <si>
    <t>366</t>
  </si>
  <si>
    <t>364</t>
  </si>
  <si>
    <t>365</t>
  </si>
  <si>
    <t>372</t>
  </si>
  <si>
    <t>376</t>
  </si>
  <si>
    <t>373, 376</t>
  </si>
  <si>
    <t>378</t>
  </si>
  <si>
    <t>198</t>
  </si>
  <si>
    <r>
      <t xml:space="preserve">Chippewa County
56.3 miles
</t>
    </r>
    <r>
      <rPr>
        <b/>
        <sz val="10"/>
        <color indexed="8"/>
        <rFont val="Calibri"/>
        <family val="2"/>
      </rPr>
      <t>(IAT 23.3; CR 33.0)</t>
    </r>
  </si>
  <si>
    <r>
      <t xml:space="preserve">Lincoln County
65.6 miles
</t>
    </r>
    <r>
      <rPr>
        <b/>
        <sz val="10"/>
        <color indexed="8"/>
        <rFont val="Calibri"/>
        <family val="2"/>
      </rPr>
      <t>(IAT 49.5; CR 16.1)</t>
    </r>
  </si>
  <si>
    <r>
      <t xml:space="preserve">Langlade County
84.5 miles 
</t>
    </r>
    <r>
      <rPr>
        <b/>
        <sz val="10"/>
        <color indexed="8"/>
        <rFont val="Calibri"/>
        <family val="2"/>
      </rPr>
      <t>(IAT 55.6; CR 28.9)</t>
    </r>
  </si>
  <si>
    <r>
      <t xml:space="preserve">Marquette County
43.0 miles
</t>
    </r>
    <r>
      <rPr>
        <b/>
        <sz val="10"/>
        <color indexed="8"/>
        <rFont val="Calibri"/>
        <family val="2"/>
      </rPr>
      <t>(IAT 1.8; CR 41.2)</t>
    </r>
  </si>
  <si>
    <r>
      <t xml:space="preserve">Southern Columbia County
12.9 miles
</t>
    </r>
    <r>
      <rPr>
        <b/>
        <sz val="10"/>
        <color indexed="8"/>
        <rFont val="Calibri"/>
        <family val="2"/>
      </rPr>
      <t>(IAT 7.5; CR 5.4)</t>
    </r>
  </si>
  <si>
    <r>
      <t xml:space="preserve">Dane County
70.1 miles
</t>
    </r>
    <r>
      <rPr>
        <b/>
        <sz val="10"/>
        <color indexed="8"/>
        <rFont val="Calibri"/>
        <family val="2"/>
      </rPr>
      <t>(IAT46.3; CR 23.8)</t>
    </r>
  </si>
  <si>
    <r>
      <t xml:space="preserve">Rock County
64.8 miles
</t>
    </r>
    <r>
      <rPr>
        <b/>
        <sz val="10"/>
        <color indexed="8"/>
        <rFont val="Calibri"/>
        <family val="2"/>
      </rPr>
      <t>(IAT 26.1; CR 38.7)</t>
    </r>
  </si>
  <si>
    <r>
      <t xml:space="preserve">Taylor County
90.9 miles
</t>
    </r>
    <r>
      <rPr>
        <b/>
        <sz val="10"/>
        <color indexed="8"/>
        <rFont val="Calibri"/>
        <family val="2"/>
      </rPr>
      <t>(IAT 70.2; CR 20.7)</t>
    </r>
    <r>
      <rPr>
        <b/>
        <sz val="12"/>
        <color indexed="8"/>
        <rFont val="Calibri"/>
        <family val="2"/>
      </rPr>
      <t xml:space="preserve">
</t>
    </r>
  </si>
  <si>
    <r>
      <t xml:space="preserve">Waukesha County
45.9 miles
</t>
    </r>
    <r>
      <rPr>
        <b/>
        <sz val="10"/>
        <color indexed="8"/>
        <rFont val="Calibri"/>
        <family val="2"/>
      </rPr>
      <t>(IAT 41.4; CR 4.6)</t>
    </r>
  </si>
  <si>
    <r>
      <t xml:space="preserve">Washington County
 45.1 miles
</t>
    </r>
    <r>
      <rPr>
        <b/>
        <sz val="10"/>
        <color indexed="8"/>
        <rFont val="Calibri"/>
        <family val="2"/>
      </rPr>
      <t>(IAT 35.9; CR 9.2</t>
    </r>
    <r>
      <rPr>
        <sz val="12"/>
        <color indexed="8"/>
        <rFont val="Calibri"/>
        <family val="2"/>
      </rPr>
      <t>)</t>
    </r>
  </si>
  <si>
    <r>
      <t xml:space="preserve">Fond du Lac &amp; Sheboygan Counties
38.9 miles
</t>
    </r>
    <r>
      <rPr>
        <b/>
        <sz val="10"/>
        <color indexed="8"/>
        <rFont val="Calibri"/>
        <family val="2"/>
      </rPr>
      <t>(IAT 30.4; CR 8.5)</t>
    </r>
  </si>
  <si>
    <r>
      <rPr>
        <b/>
        <sz val="12"/>
        <color indexed="8"/>
        <rFont val="Calibri"/>
        <family val="2"/>
      </rPr>
      <t>Waushara County
2.0 miles</t>
    </r>
    <r>
      <rPr>
        <b/>
        <i/>
        <sz val="12"/>
        <color indexed="8"/>
        <rFont val="Calibri"/>
        <family val="2"/>
      </rPr>
      <t xml:space="preserve">
</t>
    </r>
    <r>
      <rPr>
        <b/>
        <sz val="10"/>
        <color indexed="8"/>
        <rFont val="Calibri"/>
        <family val="2"/>
      </rPr>
      <t>(IAT 0; CR 2.0)</t>
    </r>
  </si>
  <si>
    <t xml:space="preserve">Connecting Route - Shady Dr. to Fisher Creek Rd. </t>
  </si>
  <si>
    <r>
      <rPr>
        <b/>
        <sz val="11"/>
        <color indexed="8"/>
        <rFont val="Calibri"/>
        <family val="2"/>
      </rPr>
      <t>Pine Line Segment</t>
    </r>
    <r>
      <rPr>
        <sz val="11"/>
        <color theme="1"/>
        <rFont val="Calibri"/>
        <family val="2"/>
        <scheme val="minor"/>
      </rPr>
      <t xml:space="preserve"> - Fisher Creek Rd. to STH-13</t>
    </r>
  </si>
  <si>
    <t>Connecting Route - Along STH-13</t>
  </si>
  <si>
    <t>36f, 37f, 38f</t>
  </si>
  <si>
    <t>38f</t>
  </si>
  <si>
    <t>38f, 39f</t>
  </si>
  <si>
    <r>
      <t xml:space="preserve">Hummock Hiker
</t>
    </r>
    <r>
      <rPr>
        <b/>
        <sz val="12"/>
        <color theme="1"/>
        <rFont val="Calibri"/>
        <family val="2"/>
        <scheme val="minor"/>
      </rPr>
      <t>Langlade County Chapter</t>
    </r>
    <r>
      <rPr>
        <b/>
        <sz val="14"/>
        <color theme="1"/>
        <rFont val="Calibri"/>
        <family val="2"/>
        <scheme val="minor"/>
      </rPr>
      <t xml:space="preserve">
</t>
    </r>
  </si>
  <si>
    <r>
      <rPr>
        <b/>
        <sz val="14"/>
        <color theme="1"/>
        <rFont val="Calibri"/>
        <family val="2"/>
        <scheme val="minor"/>
      </rPr>
      <t>Meandering the Central Moraines</t>
    </r>
    <r>
      <rPr>
        <b/>
        <sz val="12"/>
        <color theme="1"/>
        <rFont val="Calibri"/>
        <family val="2"/>
        <scheme val="minor"/>
      </rPr>
      <t xml:space="preserve"> Central Moraines Chapter</t>
    </r>
  </si>
  <si>
    <r>
      <t xml:space="preserve">Waushara County
42.0 miles
</t>
    </r>
    <r>
      <rPr>
        <b/>
        <sz val="10"/>
        <color indexed="8"/>
        <rFont val="Calibri"/>
        <family val="2"/>
      </rPr>
      <t>(IAT 21.5; CR 20.5)</t>
    </r>
  </si>
  <si>
    <r>
      <t xml:space="preserve">"Muir"ander Marquette County
</t>
    </r>
    <r>
      <rPr>
        <b/>
        <sz val="10"/>
        <color theme="1"/>
        <rFont val="Calibri"/>
        <family val="2"/>
        <scheme val="minor"/>
      </rPr>
      <t>Marquette County Chapter</t>
    </r>
    <r>
      <rPr>
        <b/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</si>
  <si>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indexed="8"/>
        <rFont val="Calibri"/>
        <family val="2"/>
      </rPr>
      <t>Devil’s Lake Segment</t>
    </r>
    <r>
      <rPr>
        <sz val="11"/>
        <color theme="1"/>
        <rFont val="Calibri"/>
        <family val="2"/>
        <scheme val="minor"/>
      </rPr>
      <t xml:space="preserve"> - STH-113 Northern Trail Access to Devil's Lake State Park exit road.</t>
    </r>
  </si>
  <si>
    <r>
      <t xml:space="preserve">Glacial Drifters
</t>
    </r>
    <r>
      <rPr>
        <b/>
        <sz val="12"/>
        <color theme="1"/>
        <rFont val="Calibri"/>
        <family val="2"/>
        <scheme val="minor"/>
      </rPr>
      <t>Lodi Valley Chapter</t>
    </r>
  </si>
  <si>
    <t>Connecting Route - Effinger Rd. at Mancester St. to Devil's Lake State Park exit road.</t>
  </si>
  <si>
    <r>
      <rPr>
        <b/>
        <sz val="12"/>
        <color theme="1"/>
        <rFont val="Calibri"/>
        <family val="2"/>
        <scheme val="minor"/>
      </rPr>
      <t>Waushara County</t>
    </r>
    <r>
      <rPr>
        <b/>
        <sz val="11"/>
        <color theme="1"/>
        <rFont val="Calibri"/>
        <family val="2"/>
        <scheme val="minor"/>
      </rPr>
      <t xml:space="preserve">
0.6 miles
(CR 0.6)</t>
    </r>
  </si>
  <si>
    <r>
      <rPr>
        <b/>
        <sz val="11"/>
        <rFont val="Calibri"/>
        <family val="2"/>
        <scheme val="minor"/>
      </rPr>
      <t>Devil’s Lake Segment</t>
    </r>
    <r>
      <rPr>
        <sz val="11"/>
        <rFont val="Calibri"/>
        <family val="2"/>
        <scheme val="minor"/>
      </rPr>
      <t xml:space="preserve"> (main route) -Devil's Lake State Park exit road to STH-113 Southern Trail Access</t>
    </r>
  </si>
  <si>
    <r>
      <rPr>
        <b/>
        <sz val="12"/>
        <color theme="1"/>
        <rFont val="Calibri"/>
        <family val="2"/>
        <scheme val="minor"/>
      </rPr>
      <t>Hikin' the Hills</t>
    </r>
    <r>
      <rPr>
        <b/>
        <sz val="9"/>
        <color theme="1"/>
        <rFont val="Calibri"/>
        <family val="2"/>
        <scheme val="minor"/>
      </rPr>
      <t xml:space="preserve"> Baraboo Hills/Heritage Chapter</t>
    </r>
  </si>
  <si>
    <r>
      <rPr>
        <b/>
        <sz val="12"/>
        <color theme="1"/>
        <rFont val="Calibri"/>
        <family val="2"/>
        <scheme val="minor"/>
      </rPr>
      <t>Hikin' the Hills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>Baraboo Hills/Heritage Chapter</t>
    </r>
  </si>
  <si>
    <r>
      <rPr>
        <b/>
        <sz val="13.5"/>
        <color theme="1"/>
        <rFont val="Calibri"/>
        <family val="2"/>
        <scheme val="minor"/>
      </rPr>
      <t>Kettle Trekker</t>
    </r>
    <r>
      <rPr>
        <b/>
        <sz val="12"/>
        <color theme="1"/>
        <rFont val="Calibri"/>
        <family val="2"/>
        <scheme val="minor"/>
      </rPr>
      <t xml:space="preserve">  Walworth - Jefferson County Chapter</t>
    </r>
  </si>
  <si>
    <r>
      <rPr>
        <b/>
        <sz val="14"/>
        <color theme="1"/>
        <rFont val="Calibri"/>
        <family val="2"/>
        <scheme val="minor"/>
      </rPr>
      <t>Lakeshore Wanderer</t>
    </r>
    <r>
      <rPr>
        <b/>
        <sz val="12"/>
        <color theme="1"/>
        <rFont val="Calibri"/>
        <family val="2"/>
        <scheme val="minor"/>
      </rPr>
      <t xml:space="preserve">
and 
</t>
    </r>
    <r>
      <rPr>
        <b/>
        <sz val="14"/>
        <color theme="1"/>
        <rFont val="Calibri"/>
        <family val="2"/>
        <scheme val="minor"/>
      </rPr>
      <t>Ahnapee Tracker</t>
    </r>
    <r>
      <rPr>
        <b/>
        <sz val="12"/>
        <color theme="1"/>
        <rFont val="Calibri"/>
        <family val="2"/>
        <scheme val="minor"/>
      </rPr>
      <t xml:space="preserve">
Lakeshore Chapter
</t>
    </r>
  </si>
  <si>
    <r>
      <rPr>
        <b/>
        <sz val="14"/>
        <color theme="1"/>
        <rFont val="Calibri"/>
        <family val="2"/>
        <scheme val="minor"/>
      </rPr>
      <t xml:space="preserve">Drumlin Drifters 
</t>
    </r>
    <r>
      <rPr>
        <b/>
        <sz val="12"/>
        <color theme="1"/>
        <rFont val="Calibri"/>
        <family val="2"/>
        <scheme val="minor"/>
      </rPr>
      <t>Portage and Waupaca Counties Chapter</t>
    </r>
  </si>
  <si>
    <t>IAT County mileages 04/2024</t>
  </si>
  <si>
    <t>Adams and Juneau Counties</t>
  </si>
  <si>
    <r>
      <t xml:space="preserve">
</t>
    </r>
    <r>
      <rPr>
        <b/>
        <sz val="16"/>
        <color rgb="FF000000"/>
        <rFont val="Calibri"/>
        <family val="2"/>
      </rPr>
      <t>Eastern Branch of the Bifurcation</t>
    </r>
    <r>
      <rPr>
        <b/>
        <sz val="12"/>
        <color indexed="8"/>
        <rFont val="Calibri"/>
        <family val="2"/>
      </rPr>
      <t xml:space="preserve">
</t>
    </r>
    <r>
      <rPr>
        <sz val="12"/>
        <color indexed="8"/>
        <rFont val="Calibri"/>
        <family val="2"/>
      </rPr>
      <t>Total miles: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83.8 (IAT 11.7; CR 72.1)</t>
    </r>
    <r>
      <rPr>
        <b/>
        <sz val="12"/>
        <color indexed="8"/>
        <rFont val="Calibri"/>
        <family val="2"/>
      </rPr>
      <t xml:space="preserve">
</t>
    </r>
  </si>
  <si>
    <r>
      <t xml:space="preserve">
</t>
    </r>
    <r>
      <rPr>
        <b/>
        <sz val="16"/>
        <color rgb="FF000000"/>
        <rFont val="Calibri"/>
        <family val="2"/>
      </rPr>
      <t>Western Branch of the Bifurcation</t>
    </r>
    <r>
      <rPr>
        <b/>
        <sz val="12"/>
        <color indexed="8"/>
        <rFont val="Calibri"/>
        <family val="2"/>
      </rPr>
      <t xml:space="preserve">
</t>
    </r>
    <r>
      <rPr>
        <sz val="12"/>
        <color indexed="8"/>
        <rFont val="Calibri"/>
        <family val="2"/>
      </rPr>
      <t>Total miles: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81.1 (IAT 4.0; CR 77.1)</t>
    </r>
    <r>
      <rPr>
        <b/>
        <sz val="12"/>
        <color indexed="8"/>
        <rFont val="Calibri"/>
        <family val="2"/>
      </rPr>
      <t xml:space="preserve">
</t>
    </r>
  </si>
  <si>
    <r>
      <t xml:space="preserve">Adams &amp; Juneau Counties
46.9 miles
</t>
    </r>
    <r>
      <rPr>
        <b/>
        <sz val="10"/>
        <color indexed="8"/>
        <rFont val="Calibri"/>
        <family val="2"/>
      </rPr>
      <t>(IAT 0; CR 46.9)</t>
    </r>
  </si>
  <si>
    <r>
      <t xml:space="preserve">Sauk County
32.2 miles
</t>
    </r>
    <r>
      <rPr>
        <b/>
        <sz val="10"/>
        <color indexed="8"/>
        <rFont val="Calibri"/>
        <family val="2"/>
      </rPr>
      <t>(IAT 4.0; CR 28.2)</t>
    </r>
  </si>
  <si>
    <r>
      <t xml:space="preserve">Sauk County
13.1 miles
</t>
    </r>
    <r>
      <rPr>
        <b/>
        <sz val="10"/>
        <color indexed="8"/>
        <rFont val="Calibri"/>
        <family val="2"/>
      </rPr>
      <t>(IAT 11.1; CR 2.0)</t>
    </r>
  </si>
  <si>
    <t>Merrimac Ferry across Lake Wisconsin - STH-113</t>
  </si>
  <si>
    <t>Total Miles Hiked:</t>
  </si>
  <si>
    <r>
      <t xml:space="preserve">TOTAL MILES as of 4/2024: 
Total Ice Age Trail route, including both branches of the bifurcation: 1234.9 miles.
Total Ice Age Trail route, including the eastern branch of the bifurcation but not the western: 1153.7 miles.
Total Ice Age Trail route, including the western branch of the bifurcation but not eastern: 1151.1 miles.
</t>
    </r>
    <r>
      <rPr>
        <i/>
        <sz val="12"/>
        <rFont val="Arial"/>
        <family val="2"/>
      </rPr>
      <t>*Thousand-Miler recognition requires hiking only one side of the bifurcation</t>
    </r>
  </si>
  <si>
    <t>IAT Miles</t>
  </si>
  <si>
    <t>Connecting Route - S. 8th St. to 140th Ave. (becomes Pinewood Dr.) at 370th St.(Chippewa/Taylor county line)</t>
  </si>
  <si>
    <t>Connecting Route -  Pinewood Dr. at 370th St. (Chippewa/Taylor county line) to STH-64</t>
  </si>
  <si>
    <r>
      <rPr>
        <b/>
        <sz val="11"/>
        <color indexed="8"/>
        <rFont val="Calibri"/>
        <family val="2"/>
      </rPr>
      <t>East Lake Segment</t>
    </r>
    <r>
      <rPr>
        <sz val="11"/>
        <color theme="1"/>
        <rFont val="Calibri"/>
        <family val="2"/>
        <scheme val="minor"/>
      </rPr>
      <t>- STH-13 Wayside to CTH-D</t>
    </r>
  </si>
  <si>
    <r>
      <rPr>
        <b/>
        <sz val="11"/>
        <color indexed="8"/>
        <rFont val="Calibri"/>
        <family val="2"/>
      </rPr>
      <t>Rib Lake Segment</t>
    </r>
    <r>
      <rPr>
        <sz val="11"/>
        <color indexed="8"/>
        <rFont val="Calibri"/>
        <family val="2"/>
      </rPr>
      <t>- CTH-D to STH-102  (</t>
    </r>
    <r>
      <rPr>
        <i/>
        <sz val="11"/>
        <color indexed="8"/>
        <rFont val="Calibri"/>
        <family val="2"/>
      </rPr>
      <t xml:space="preserve">CR 0.7 miles on Surek Rd. &amp; Surek Ln.)  </t>
    </r>
  </si>
  <si>
    <r>
      <rPr>
        <b/>
        <sz val="11"/>
        <color indexed="8"/>
        <rFont val="Calibri"/>
        <family val="2"/>
      </rPr>
      <t>New Wood Segment</t>
    </r>
    <r>
      <rPr>
        <sz val="11"/>
        <color theme="1"/>
        <rFont val="Calibri"/>
        <family val="2"/>
        <scheme val="minor"/>
      </rPr>
      <t xml:space="preserve"> - Unnamed logging road to CTH-E </t>
    </r>
  </si>
  <si>
    <r>
      <rPr>
        <b/>
        <sz val="11"/>
        <color indexed="8"/>
        <rFont val="Calibri"/>
        <family val="2"/>
      </rPr>
      <t xml:space="preserve">Averill–Kelly Creek Wilderness Segment </t>
    </r>
    <r>
      <rPr>
        <sz val="11"/>
        <color theme="1"/>
        <rFont val="Calibri"/>
        <family val="2"/>
        <scheme val="minor"/>
      </rPr>
      <t>- CTH-E to Burma Rd.</t>
    </r>
  </si>
  <si>
    <r>
      <t xml:space="preserve">Trade River Segment </t>
    </r>
    <r>
      <rPr>
        <sz val="11"/>
        <color indexed="8"/>
        <rFont val="Calibri"/>
        <family val="2"/>
      </rPr>
      <t>-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150th St. to 280th Ave. (</t>
    </r>
    <r>
      <rPr>
        <i/>
        <sz val="11"/>
        <color indexed="8"/>
        <rFont val="Calibri"/>
        <family val="2"/>
      </rPr>
      <t>CR 0.4 miles on 140th St.)</t>
    </r>
  </si>
  <si>
    <r>
      <t xml:space="preserve">Bear Lake Segment </t>
    </r>
    <r>
      <rPr>
        <sz val="11"/>
        <color indexed="8"/>
        <rFont val="Calibri"/>
        <family val="2"/>
      </rPr>
      <t>-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30th Ave. to 16th St.</t>
    </r>
    <r>
      <rPr>
        <sz val="11"/>
        <color theme="1"/>
        <rFont val="Calibri"/>
        <family val="2"/>
        <scheme val="minor"/>
      </rPr>
      <t xml:space="preserve">(CTH-VV) </t>
    </r>
  </si>
  <si>
    <r>
      <t xml:space="preserve">Chippewa Moraine Segment </t>
    </r>
    <r>
      <rPr>
        <sz val="11"/>
        <color indexed="8"/>
        <rFont val="Calibri"/>
        <family val="2"/>
      </rPr>
      <t xml:space="preserve">- </t>
    </r>
    <r>
      <rPr>
        <sz val="11"/>
        <color theme="1"/>
        <rFont val="Calibri"/>
        <family val="2"/>
        <scheme val="minor"/>
      </rPr>
      <t>267th Ave. (Oak Ln.) to 167th St. (Plummer Lake Rd.)</t>
    </r>
  </si>
  <si>
    <r>
      <rPr>
        <b/>
        <sz val="11"/>
        <color indexed="8"/>
        <rFont val="Calibri"/>
        <family val="2"/>
      </rPr>
      <t>Harrison Hills Segment</t>
    </r>
    <r>
      <rPr>
        <sz val="11"/>
        <color theme="1"/>
        <rFont val="Calibri"/>
        <family val="2"/>
        <scheme val="minor"/>
      </rPr>
      <t xml:space="preserve"> -  CTH-J to First Lake Rd. </t>
    </r>
  </si>
  <si>
    <r>
      <t>Parrish Hills Segment</t>
    </r>
    <r>
      <rPr>
        <sz val="11"/>
        <color indexed="8"/>
        <rFont val="Calibri"/>
        <family val="2"/>
      </rPr>
      <t xml:space="preserve">- </t>
    </r>
    <r>
      <rPr>
        <sz val="11"/>
        <color theme="1"/>
        <rFont val="Calibri"/>
        <family val="2"/>
        <scheme val="minor"/>
      </rPr>
      <t>First Lake Rd. Western Trail Access to CTH-T</t>
    </r>
  </si>
  <si>
    <r>
      <t>Portage Canal Segment</t>
    </r>
    <r>
      <rPr>
        <sz val="11"/>
        <color indexed="8"/>
        <rFont val="Calibri"/>
        <family val="2"/>
      </rPr>
      <t xml:space="preserve"> - </t>
    </r>
    <r>
      <rPr>
        <sz val="11"/>
        <color theme="1"/>
        <rFont val="Calibri"/>
        <family val="2"/>
        <scheme val="minor"/>
      </rPr>
      <t>Agency House Rd. to STH-33 Wisconsin River Bridge (south end).</t>
    </r>
    <r>
      <rPr>
        <i/>
        <sz val="11"/>
        <color theme="1"/>
        <rFont val="Calibri"/>
        <family val="2"/>
        <scheme val="minor"/>
      </rPr>
      <t>(CR 1.1 miles on STH-33, Wauona Trail, Morgan St.)</t>
    </r>
  </si>
  <si>
    <t xml:space="preserve">Connecting Route—Waushara/Marquette county line on 3rd Ave. to CTH-F </t>
  </si>
  <si>
    <r>
      <t>Baraboo Segment -</t>
    </r>
    <r>
      <rPr>
        <sz val="11"/>
        <rFont val="Calibri"/>
        <family val="2"/>
        <scheme val="minor"/>
      </rPr>
      <t xml:space="preserve"> UW-Platteville Baraboo Sauk Co. parking area to Effinger Rd. at Manchester St. </t>
    </r>
  </si>
  <si>
    <r>
      <rPr>
        <b/>
        <sz val="11"/>
        <color indexed="8"/>
        <rFont val="Calibri"/>
        <family val="2"/>
      </rPr>
      <t>Merrimac Segmen</t>
    </r>
    <r>
      <rPr>
        <sz val="11"/>
        <color theme="1"/>
        <rFont val="Calibri"/>
        <family val="2"/>
        <scheme val="minor"/>
      </rPr>
      <t>t - STH-113 to Marsh Rd. Southern Trail Access</t>
    </r>
  </si>
  <si>
    <r>
      <rPr>
        <b/>
        <sz val="11"/>
        <color indexed="8"/>
        <rFont val="Calibri"/>
        <family val="2"/>
      </rPr>
      <t>Gibraltar Rock Segment</t>
    </r>
    <r>
      <rPr>
        <sz val="11"/>
        <color indexed="8"/>
        <rFont val="Calibri"/>
        <family val="2"/>
      </rPr>
      <t xml:space="preserve"> - Merrimac Ferry south landing wayside</t>
    </r>
    <r>
      <rPr>
        <sz val="11"/>
        <color theme="1"/>
        <rFont val="Calibri"/>
        <family val="2"/>
        <scheme val="minor"/>
      </rPr>
      <t xml:space="preserve"> to CTH-V (</t>
    </r>
    <r>
      <rPr>
        <i/>
        <sz val="11"/>
        <color indexed="8"/>
        <rFont val="Calibri"/>
        <family val="2"/>
      </rPr>
      <t>CR 0.8 miles on Slack Rd. and CTH-VA)</t>
    </r>
  </si>
  <si>
    <r>
      <rPr>
        <b/>
        <sz val="11"/>
        <color theme="1"/>
        <rFont val="Calibri"/>
        <family val="2"/>
        <scheme val="minor"/>
      </rPr>
      <t>Kewaunee River Segment</t>
    </r>
    <r>
      <rPr>
        <sz val="11"/>
        <color theme="1"/>
        <rFont val="Calibri"/>
        <family val="2"/>
        <scheme val="minor"/>
      </rPr>
      <t xml:space="preserve"> - Sunset Rd. at Ahnapee State Trail to Miller St. (CTH-E) at Milwaukee St. (STH-42)</t>
    </r>
  </si>
  <si>
    <r>
      <t xml:space="preserve">Sturgeon Bay Segment </t>
    </r>
    <r>
      <rPr>
        <sz val="11"/>
        <color indexed="8"/>
        <rFont val="Calibri"/>
        <family val="2"/>
      </rPr>
      <t>- CTH-H to Ice Age Trail E</t>
    </r>
    <r>
      <rPr>
        <sz val="11"/>
        <color theme="1"/>
        <rFont val="Calibri"/>
        <family val="2"/>
        <scheme val="minor"/>
      </rPr>
      <t>astern Terminus in Potowatomi State Park</t>
    </r>
  </si>
  <si>
    <r>
      <t xml:space="preserve">La Budde Creek Segment </t>
    </r>
    <r>
      <rPr>
        <sz val="11"/>
        <color indexed="8"/>
        <rFont val="Calibri"/>
        <family val="2"/>
      </rPr>
      <t>-</t>
    </r>
    <r>
      <rPr>
        <sz val="11"/>
        <color theme="1"/>
        <rFont val="Calibri"/>
        <family val="2"/>
        <scheme val="minor"/>
      </rPr>
      <t xml:space="preserve"> Garton Rd. to CTH-MM</t>
    </r>
    <r>
      <rPr>
        <i/>
        <sz val="11"/>
        <color theme="1"/>
        <rFont val="Calibri"/>
        <family val="2"/>
        <scheme val="minor"/>
      </rPr>
      <t xml:space="preserve"> (CR 0.6 miles on Badger Rd. &amp; Little Elkhart Lake Rd. + 0.7 miles on CTH-FF &amp; Ridge Creek Rd.)</t>
    </r>
  </si>
  <si>
    <r>
      <t xml:space="preserve">Greenbush Segment </t>
    </r>
    <r>
      <rPr>
        <sz val="11"/>
        <color indexed="8"/>
        <rFont val="Calibri"/>
        <family val="2"/>
      </rPr>
      <t>-</t>
    </r>
    <r>
      <rPr>
        <b/>
        <sz val="11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STH-67 to CTH-P</t>
    </r>
  </si>
  <si>
    <r>
      <rPr>
        <b/>
        <sz val="11"/>
        <rFont val="Calibri"/>
        <family val="2"/>
      </rPr>
      <t>Kewaskum Segment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- CTH-D to Eisenbahn State Trail </t>
    </r>
    <r>
      <rPr>
        <i/>
        <sz val="11"/>
        <color rgb="FF000000"/>
        <rFont val="Calibri"/>
        <family val="2"/>
      </rPr>
      <t>(CR 2.2 miles on Wildwood Rd., Ridge Rd.)</t>
    </r>
  </si>
  <si>
    <r>
      <t>West Bend Segment</t>
    </r>
    <r>
      <rPr>
        <sz val="11"/>
        <color indexed="8"/>
        <rFont val="Calibri"/>
        <family val="2"/>
      </rPr>
      <t>-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Paradise Dr. to </t>
    </r>
    <r>
      <rPr>
        <sz val="11"/>
        <color theme="1"/>
        <rFont val="Calibri"/>
        <family val="2"/>
        <scheme val="minor"/>
      </rPr>
      <t>CTH-D</t>
    </r>
  </si>
  <si>
    <r>
      <rPr>
        <b/>
        <sz val="11"/>
        <color indexed="8"/>
        <rFont val="Calibri"/>
        <family val="2"/>
      </rPr>
      <t>Waterville Segment</t>
    </r>
    <r>
      <rPr>
        <sz val="11"/>
        <rFont val="Calibri"/>
        <family val="2"/>
      </rPr>
      <t>-</t>
    </r>
    <r>
      <rPr>
        <b/>
        <sz val="11"/>
        <color rgb="FFFF0000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CTH-D to Jones Rd. </t>
    </r>
    <r>
      <rPr>
        <i/>
        <sz val="11"/>
        <color indexed="8"/>
        <rFont val="Calibri"/>
        <family val="2"/>
      </rPr>
      <t>(CR 0.2 miles on Waterville Rd.)</t>
    </r>
  </si>
  <si>
    <r>
      <rPr>
        <b/>
        <sz val="11"/>
        <color indexed="8"/>
        <rFont val="Calibri"/>
        <family val="2"/>
      </rPr>
      <t>Scuppernong Segment</t>
    </r>
    <r>
      <rPr>
        <sz val="11"/>
        <color theme="1"/>
        <rFont val="Calibri"/>
        <family val="2"/>
        <scheme val="minor"/>
      </rPr>
      <t xml:space="preserve"> - STH-67 Wayside to CTH-D </t>
    </r>
    <r>
      <rPr>
        <i/>
        <sz val="11"/>
        <color theme="1"/>
        <rFont val="Calibri"/>
        <family val="2"/>
        <scheme val="minor"/>
      </rPr>
      <t xml:space="preserve">(CR 0.7 miles on CTH-C) </t>
    </r>
  </si>
  <si>
    <r>
      <rPr>
        <b/>
        <sz val="11"/>
        <color indexed="8"/>
        <rFont val="Calibri"/>
        <family val="2"/>
      </rPr>
      <t>Storrs Lake Segment</t>
    </r>
    <r>
      <rPr>
        <sz val="11"/>
        <color theme="1"/>
        <rFont val="Calibri"/>
        <family val="2"/>
        <scheme val="minor"/>
      </rPr>
      <t xml:space="preserve"> - E. Storrs Lake Rd. to N. Bowers Lake Rd.</t>
    </r>
  </si>
  <si>
    <r>
      <rPr>
        <b/>
        <sz val="11"/>
        <color indexed="8"/>
        <rFont val="Calibri"/>
        <family val="2"/>
      </rPr>
      <t>Evansville Segment</t>
    </r>
    <r>
      <rPr>
        <sz val="11"/>
        <color indexed="8"/>
        <rFont val="Calibri"/>
        <family val="2"/>
      </rPr>
      <t>- S. 5th. to N. Madison St. (STH-59/STH-213)</t>
    </r>
  </si>
  <si>
    <r>
      <rPr>
        <b/>
        <sz val="11"/>
        <color indexed="8"/>
        <rFont val="Calibri"/>
        <family val="2"/>
      </rPr>
      <t>Lodi Segment</t>
    </r>
    <r>
      <rPr>
        <sz val="11"/>
        <color theme="1"/>
        <rFont val="Calibri"/>
        <family val="2"/>
        <scheme val="minor"/>
      </rPr>
      <t xml:space="preserve"> - Lodi School Complex to Corner St. (STH-113)</t>
    </r>
  </si>
  <si>
    <r>
      <rPr>
        <b/>
        <sz val="11"/>
        <color indexed="8"/>
        <rFont val="Calibri"/>
        <family val="2"/>
      </rPr>
      <t>Indian Lake Segment</t>
    </r>
    <r>
      <rPr>
        <sz val="11"/>
        <color theme="1"/>
        <rFont val="Calibri"/>
        <family val="2"/>
        <scheme val="minor"/>
      </rPr>
      <t>- Matz Rd. to STH-19 Western Trail Access at Indian Lake County Park</t>
    </r>
  </si>
  <si>
    <t>Connecting Route - Scheele Rd. to Hickory Hill St.</t>
  </si>
  <si>
    <r>
      <t>Cross Plains Segment</t>
    </r>
    <r>
      <rPr>
        <sz val="11"/>
        <color indexed="8"/>
        <rFont val="Calibri"/>
        <family val="2"/>
      </rPr>
      <t xml:space="preserve">- Hickory Hill St. to W. Mineral Point Rd, (STH-S) 
</t>
    </r>
    <r>
      <rPr>
        <i/>
        <sz val="11"/>
        <color indexed="8"/>
        <rFont val="Calibri"/>
        <family val="2"/>
      </rPr>
      <t>(CR 2.0 miles on Stagecoach Rd. &amp; N Birch Tr. + 0.6 miles on Timber Ln.)</t>
    </r>
  </si>
  <si>
    <r>
      <rPr>
        <b/>
        <sz val="11"/>
        <rFont val="Calibri"/>
        <family val="2"/>
      </rPr>
      <t>Verona Segment</t>
    </r>
    <r>
      <rPr>
        <sz val="11"/>
        <rFont val="Calibri"/>
        <family val="2"/>
        <scheme val="minor"/>
      </rPr>
      <t xml:space="preserve"> - CTH-PD (McKee Rd.) to Prairie Moraine County Park at Wesner Rd. </t>
    </r>
  </si>
  <si>
    <t>Connecting Route - STH-104 (Green/Rock county line) to S. 5th St.</t>
  </si>
  <si>
    <r>
      <rPr>
        <b/>
        <sz val="11"/>
        <color indexed="8"/>
        <rFont val="Calibri"/>
        <family val="2"/>
      </rPr>
      <t>Chaffee Creek Segmen</t>
    </r>
    <r>
      <rPr>
        <sz val="11"/>
        <color theme="1"/>
        <rFont val="Calibri"/>
        <family val="2"/>
        <scheme val="minor"/>
      </rPr>
      <t>t - Czech Ave. to  3rd Ave. (CR 4.1 miles on 6th Ave, 5th Rd., Czech Ave., 4th Ave., Czech Dr.)</t>
    </r>
  </si>
  <si>
    <r>
      <rPr>
        <b/>
        <sz val="11"/>
        <color theme="1"/>
        <rFont val="Calibri"/>
        <family val="2"/>
        <scheme val="minor"/>
      </rPr>
      <t xml:space="preserve">Hartman Creek Segment </t>
    </r>
    <r>
      <rPr>
        <sz val="11"/>
        <color theme="1"/>
        <rFont val="Calibri"/>
        <family val="2"/>
        <scheme val="minor"/>
      </rPr>
      <t xml:space="preserve">- STH-54 to Emmons Creek Rd. </t>
    </r>
  </si>
  <si>
    <r>
      <rPr>
        <b/>
        <sz val="11"/>
        <color indexed="8"/>
        <rFont val="Calibri"/>
        <family val="2"/>
      </rPr>
      <t>Iola Ski Hill Segment</t>
    </r>
    <r>
      <rPr>
        <sz val="11"/>
        <color theme="1"/>
        <rFont val="Calibri"/>
        <family val="2"/>
        <scheme val="minor"/>
      </rPr>
      <t xml:space="preserve"> - CTH-T to CTH-MM at Iola Winter Sports Club</t>
    </r>
  </si>
  <si>
    <r>
      <rPr>
        <b/>
        <sz val="11"/>
        <color indexed="8"/>
        <rFont val="Calibri"/>
        <family val="2"/>
      </rPr>
      <t xml:space="preserve">Ringle Segment </t>
    </r>
    <r>
      <rPr>
        <sz val="11"/>
        <color theme="1"/>
        <rFont val="Calibri"/>
        <family val="2"/>
        <scheme val="minor"/>
      </rPr>
      <t xml:space="preserve">- CTH-N to Curtis Ave. (CTH-Y) </t>
    </r>
  </si>
  <si>
    <t>Connecting Route - Old 26  Rd. to CTH-HH (Langlade/Marathon county line)</t>
  </si>
  <si>
    <r>
      <t>Ice Override Segment</t>
    </r>
    <r>
      <rPr>
        <b/>
        <sz val="11"/>
        <color rgb="FFFF0000"/>
        <rFont val="Calibri"/>
        <family val="2"/>
      </rPr>
      <t xml:space="preserve"> </t>
    </r>
    <r>
      <rPr>
        <sz val="11"/>
        <rFont val="Calibri"/>
        <family val="2"/>
      </rPr>
      <t>- Old 26 Rd. to Old 26 Rd.</t>
    </r>
  </si>
  <si>
    <t>Connecting Route - Sherry Rd. to Old 26 Rd.</t>
  </si>
  <si>
    <r>
      <rPr>
        <b/>
        <sz val="11"/>
        <color indexed="8"/>
        <rFont val="Calibri"/>
        <family val="2"/>
      </rPr>
      <t>Kettlebowl Segment</t>
    </r>
    <r>
      <rPr>
        <sz val="11"/>
        <color theme="1"/>
        <rFont val="Calibri"/>
        <family val="2"/>
        <scheme val="minor"/>
      </rPr>
      <t xml:space="preserve"> - STH-52 to Sherry Rd.</t>
    </r>
  </si>
  <si>
    <t>Connecting Route - Beechnut Dr. to 9th Ln.</t>
  </si>
  <si>
    <t>IAT Thousand-Miler Spreadsheet 04/2024</t>
  </si>
  <si>
    <t>Ice Age Trail Southern Bifurcation Point at Devil's Lake State Park exit road</t>
  </si>
  <si>
    <t xml:space="preserve">Ice Age Trail Northern Bifurcation Point at 3rd Ave. </t>
  </si>
  <si>
    <r>
      <rPr>
        <b/>
        <sz val="11"/>
        <color theme="1"/>
        <rFont val="Calibri"/>
        <family val="2"/>
        <scheme val="minor"/>
      </rPr>
      <t>Ice Age Trail Northern Bifurcation Point at 3rd Ave</t>
    </r>
    <r>
      <rPr>
        <sz val="11"/>
        <color theme="1"/>
        <rFont val="Calibri"/>
        <family val="2"/>
        <scheme val="minor"/>
      </rPr>
      <t>. -  The eastern and western branches of the bifurcation are listed separately below.</t>
    </r>
  </si>
  <si>
    <r>
      <t xml:space="preserve">Ice Age Trail Southern Bifurcation Point at Devil's Lake State Park exit road - </t>
    </r>
    <r>
      <rPr>
        <sz val="11"/>
        <rFont val="Calibri"/>
        <family val="2"/>
        <scheme val="minor"/>
      </rPr>
      <t xml:space="preserve"> The western branch and eastern branch of the bifurcation are listed separately above</t>
    </r>
    <r>
      <rPr>
        <b/>
        <sz val="11"/>
        <rFont val="Calibri"/>
        <family val="2"/>
        <scheme val="minor"/>
      </rPr>
      <t>.</t>
    </r>
  </si>
  <si>
    <t>IAT via Eastern Branch of the Bifurcation</t>
  </si>
  <si>
    <t>IAT via Western Branch of the Bifurcation</t>
  </si>
  <si>
    <r>
      <t xml:space="preserve">Sauk County
21.9 miles
</t>
    </r>
    <r>
      <rPr>
        <b/>
        <sz val="10"/>
        <color indexed="8"/>
        <rFont val="Calibri"/>
        <family val="2"/>
      </rPr>
      <t>(IAT 7.4; CR 14.5)</t>
    </r>
  </si>
  <si>
    <t>% Hiked</t>
  </si>
  <si>
    <t>Total</t>
  </si>
  <si>
    <r>
      <rPr>
        <b/>
        <sz val="14"/>
        <color theme="1"/>
        <rFont val="Calibri"/>
        <family val="2"/>
        <scheme val="minor"/>
      </rPr>
      <t>Trap Rock Trekkers</t>
    </r>
    <r>
      <rPr>
        <b/>
        <sz val="12"/>
        <color theme="1"/>
        <rFont val="Calibri"/>
        <family val="2"/>
        <scheme val="minor"/>
      </rPr>
      <t xml:space="preserve">         Trap Rock Chapter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</si>
</sst>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9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4"/>
      <color indexed="8"/>
      <name val="Calibri"/>
      <family val="2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i/>
      <sz val="11"/>
      <name val="Calibri"/>
      <family val="2"/>
    </font>
    <font>
      <b/>
      <sz val="18"/>
      <color indexed="8"/>
      <name val="Calibri"/>
      <family val="2"/>
    </font>
    <font>
      <i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10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Calibri"/>
      <family val="2"/>
    </font>
    <font>
      <sz val="11"/>
      <name val="Calibri"/>
      <family val="2"/>
      <scheme val="minor"/>
    </font>
    <font>
      <sz val="11"/>
      <color theme="0" tint="-0.34998626667073579"/>
      <name val="Calibri"/>
      <family val="2"/>
    </font>
    <font>
      <sz val="11"/>
      <color theme="0" tint="-0.34998626667073579"/>
      <name val="Calibri"/>
      <family val="2"/>
      <scheme val="minor"/>
    </font>
    <font>
      <sz val="12"/>
      <name val="Arial"/>
      <family val="2"/>
    </font>
    <font>
      <b/>
      <sz val="18"/>
      <name val="Calibri"/>
      <family val="2"/>
    </font>
    <font>
      <b/>
      <sz val="10"/>
      <color indexed="8"/>
      <name val="Calibri"/>
      <family val="2"/>
    </font>
    <font>
      <b/>
      <i/>
      <sz val="9.5"/>
      <name val="Calibri"/>
      <family val="2"/>
    </font>
    <font>
      <i/>
      <sz val="10"/>
      <color theme="1"/>
      <name val="Calibri"/>
      <family val="2"/>
      <scheme val="minor"/>
    </font>
    <font>
      <i/>
      <sz val="10"/>
      <color indexed="8"/>
      <name val="Calibri"/>
      <family val="2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</font>
    <font>
      <i/>
      <sz val="11"/>
      <color theme="0" tint="-0.34998626667073579"/>
      <name val="Calibri"/>
      <family val="2"/>
    </font>
    <font>
      <i/>
      <sz val="11"/>
      <color theme="0" tint="-0.34998626667073579"/>
      <name val="Calibri"/>
      <family val="2"/>
      <scheme val="minor"/>
    </font>
    <font>
      <b/>
      <i/>
      <sz val="12"/>
      <color indexed="8"/>
      <name val="Calibri"/>
      <family val="2"/>
    </font>
    <font>
      <b/>
      <i/>
      <sz val="12"/>
      <color theme="1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  <font>
      <b/>
      <sz val="13.5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Arial"/>
      <family val="2"/>
    </font>
    <font>
      <i/>
      <sz val="11"/>
      <color rgb="FFFF0000"/>
      <name val="Calibri"/>
      <family val="2"/>
      <scheme val="minor"/>
    </font>
    <font>
      <b/>
      <sz val="14"/>
      <color rgb="FFFF0000"/>
      <name val="Calibri"/>
      <family val="2"/>
    </font>
    <font>
      <i/>
      <sz val="11"/>
      <color rgb="FFFF0000"/>
      <name val="Calibri"/>
      <family val="2"/>
    </font>
    <font>
      <sz val="12"/>
      <color indexed="8"/>
      <name val="Calibri"/>
      <family val="2"/>
    </font>
    <font>
      <i/>
      <sz val="12"/>
      <name val="Arial"/>
      <family val="2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1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602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0" fillId="0" borderId="0" xfId="0" applyAlignment="1">
      <alignment vertical="top"/>
    </xf>
    <xf numFmtId="0" fontId="0" fillId="0" borderId="13" xfId="0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0" fillId="0" borderId="8" xfId="0" applyBorder="1"/>
    <xf numFmtId="0" fontId="0" fillId="0" borderId="0" xfId="0" applyAlignment="1">
      <alignment vertical="top" wrapText="1"/>
    </xf>
    <xf numFmtId="0" fontId="6" fillId="2" borderId="6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7" xfId="0" applyBorder="1" applyAlignment="1">
      <alignment wrapText="1"/>
    </xf>
    <xf numFmtId="0" fontId="0" fillId="0" borderId="13" xfId="0" applyBorder="1"/>
    <xf numFmtId="0" fontId="0" fillId="0" borderId="7" xfId="0" applyBorder="1"/>
    <xf numFmtId="0" fontId="0" fillId="0" borderId="6" xfId="0" applyBorder="1"/>
    <xf numFmtId="0" fontId="0" fillId="0" borderId="14" xfId="0" applyBorder="1"/>
    <xf numFmtId="0" fontId="1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0" fillId="0" borderId="43" xfId="0" applyBorder="1"/>
    <xf numFmtId="0" fontId="26" fillId="0" borderId="0" xfId="0" applyFont="1" applyAlignment="1">
      <alignment vertical="top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6" xfId="0" applyBorder="1" applyAlignment="1">
      <alignment horizontal="center"/>
    </xf>
    <xf numFmtId="0" fontId="8" fillId="0" borderId="12" xfId="0" applyFont="1" applyBorder="1" applyAlignment="1">
      <alignment horizontal="left"/>
    </xf>
    <xf numFmtId="0" fontId="0" fillId="0" borderId="0" xfId="0" applyAlignment="1">
      <alignment wrapText="1"/>
    </xf>
    <xf numFmtId="0" fontId="26" fillId="0" borderId="10" xfId="0" applyFont="1" applyBorder="1" applyAlignment="1">
      <alignment wrapText="1"/>
    </xf>
    <xf numFmtId="164" fontId="6" fillId="2" borderId="41" xfId="0" applyNumberFormat="1" applyFont="1" applyFill="1" applyBorder="1" applyAlignment="1">
      <alignment horizontal="center"/>
    </xf>
    <xf numFmtId="164" fontId="10" fillId="2" borderId="43" xfId="0" applyNumberFormat="1" applyFont="1" applyFill="1" applyBorder="1" applyAlignment="1">
      <alignment horizontal="center"/>
    </xf>
    <xf numFmtId="164" fontId="6" fillId="2" borderId="43" xfId="0" applyNumberFormat="1" applyFont="1" applyFill="1" applyBorder="1" applyAlignment="1">
      <alignment horizontal="center"/>
    </xf>
    <xf numFmtId="164" fontId="0" fillId="0" borderId="43" xfId="0" applyNumberFormat="1" applyBorder="1" applyAlignment="1">
      <alignment horizontal="center"/>
    </xf>
    <xf numFmtId="164" fontId="0" fillId="0" borderId="41" xfId="0" applyNumberFormat="1" applyBorder="1" applyAlignment="1">
      <alignment horizontal="center"/>
    </xf>
    <xf numFmtId="164" fontId="8" fillId="0" borderId="43" xfId="0" applyNumberFormat="1" applyFont="1" applyBorder="1" applyAlignment="1">
      <alignment horizontal="center"/>
    </xf>
    <xf numFmtId="164" fontId="21" fillId="0" borderId="43" xfId="0" applyNumberFormat="1" applyFont="1" applyBorder="1" applyAlignment="1">
      <alignment horizontal="center"/>
    </xf>
    <xf numFmtId="164" fontId="0" fillId="0" borderId="44" xfId="0" applyNumberFormat="1" applyBorder="1" applyAlignment="1">
      <alignment horizontal="center"/>
    </xf>
    <xf numFmtId="164" fontId="6" fillId="2" borderId="42" xfId="0" applyNumberFormat="1" applyFont="1" applyFill="1" applyBorder="1" applyAlignment="1">
      <alignment horizontal="center"/>
    </xf>
    <xf numFmtId="164" fontId="10" fillId="2" borderId="44" xfId="0" applyNumberFormat="1" applyFont="1" applyFill="1" applyBorder="1" applyAlignment="1">
      <alignment horizontal="center"/>
    </xf>
    <xf numFmtId="164" fontId="21" fillId="0" borderId="41" xfId="0" applyNumberFormat="1" applyFont="1" applyBorder="1" applyAlignment="1">
      <alignment horizontal="center"/>
    </xf>
    <xf numFmtId="164" fontId="21" fillId="0" borderId="44" xfId="0" applyNumberFormat="1" applyFont="1" applyBorder="1" applyAlignment="1">
      <alignment horizontal="center"/>
    </xf>
    <xf numFmtId="164" fontId="10" fillId="2" borderId="42" xfId="0" applyNumberFormat="1" applyFont="1" applyFill="1" applyBorder="1" applyAlignment="1">
      <alignment horizontal="center"/>
    </xf>
    <xf numFmtId="164" fontId="6" fillId="0" borderId="43" xfId="0" applyNumberFormat="1" applyFont="1" applyBorder="1" applyAlignment="1">
      <alignment horizontal="center"/>
    </xf>
    <xf numFmtId="164" fontId="10" fillId="0" borderId="43" xfId="0" applyNumberFormat="1" applyFont="1" applyBorder="1" applyAlignment="1">
      <alignment horizontal="center"/>
    </xf>
    <xf numFmtId="164" fontId="6" fillId="0" borderId="44" xfId="0" applyNumberFormat="1" applyFont="1" applyBorder="1" applyAlignment="1">
      <alignment horizontal="center"/>
    </xf>
    <xf numFmtId="164" fontId="10" fillId="2" borderId="41" xfId="0" applyNumberFormat="1" applyFont="1" applyFill="1" applyBorder="1" applyAlignment="1">
      <alignment horizontal="center"/>
    </xf>
    <xf numFmtId="164" fontId="10" fillId="2" borderId="46" xfId="0" applyNumberFormat="1" applyFont="1" applyFill="1" applyBorder="1" applyAlignment="1">
      <alignment horizontal="center"/>
    </xf>
    <xf numFmtId="164" fontId="21" fillId="0" borderId="42" xfId="0" applyNumberFormat="1" applyFont="1" applyBorder="1" applyAlignment="1">
      <alignment horizontal="center"/>
    </xf>
    <xf numFmtId="164" fontId="21" fillId="0" borderId="46" xfId="0" applyNumberFormat="1" applyFont="1" applyBorder="1" applyAlignment="1">
      <alignment horizontal="center"/>
    </xf>
    <xf numFmtId="164" fontId="0" fillId="0" borderId="42" xfId="0" applyNumberFormat="1" applyBorder="1" applyAlignment="1">
      <alignment horizontal="center"/>
    </xf>
    <xf numFmtId="164" fontId="6" fillId="2" borderId="44" xfId="0" applyNumberFormat="1" applyFont="1" applyFill="1" applyBorder="1" applyAlignment="1">
      <alignment horizontal="center"/>
    </xf>
    <xf numFmtId="164" fontId="0" fillId="0" borderId="46" xfId="0" applyNumberFormat="1" applyBorder="1" applyAlignment="1">
      <alignment horizontal="center"/>
    </xf>
    <xf numFmtId="164" fontId="6" fillId="2" borderId="43" xfId="0" applyNumberFormat="1" applyFont="1" applyFill="1" applyBorder="1" applyAlignment="1">
      <alignment horizontal="center" wrapText="1"/>
    </xf>
    <xf numFmtId="0" fontId="17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0" fillId="2" borderId="7" xfId="0" applyFont="1" applyFill="1" applyBorder="1" applyAlignment="1">
      <alignment horizontal="center"/>
    </xf>
    <xf numFmtId="0" fontId="21" fillId="0" borderId="7" xfId="0" applyFont="1" applyBorder="1"/>
    <xf numFmtId="0" fontId="21" fillId="0" borderId="0" xfId="0" applyFont="1" applyAlignment="1">
      <alignment vertical="top"/>
    </xf>
    <xf numFmtId="49" fontId="18" fillId="7" borderId="45" xfId="0" applyNumberFormat="1" applyFont="1" applyFill="1" applyBorder="1" applyAlignment="1">
      <alignment horizontal="center"/>
    </xf>
    <xf numFmtId="49" fontId="33" fillId="7" borderId="39" xfId="0" applyNumberFormat="1" applyFont="1" applyFill="1" applyBorder="1" applyAlignment="1">
      <alignment horizontal="center"/>
    </xf>
    <xf numFmtId="49" fontId="18" fillId="7" borderId="39" xfId="0" applyNumberFormat="1" applyFont="1" applyFill="1" applyBorder="1" applyAlignment="1">
      <alignment horizontal="center"/>
    </xf>
    <xf numFmtId="49" fontId="18" fillId="7" borderId="40" xfId="0" applyNumberFormat="1" applyFont="1" applyFill="1" applyBorder="1" applyAlignment="1">
      <alignment horizontal="center"/>
    </xf>
    <xf numFmtId="0" fontId="18" fillId="8" borderId="16" xfId="0" applyFont="1" applyFill="1" applyBorder="1" applyAlignment="1">
      <alignment horizontal="center"/>
    </xf>
    <xf numFmtId="49" fontId="18" fillId="8" borderId="39" xfId="0" applyNumberFormat="1" applyFont="1" applyFill="1" applyBorder="1" applyAlignment="1">
      <alignment horizontal="center"/>
    </xf>
    <xf numFmtId="0" fontId="18" fillId="7" borderId="16" xfId="0" applyFont="1" applyFill="1" applyBorder="1" applyAlignment="1">
      <alignment horizontal="center"/>
    </xf>
    <xf numFmtId="0" fontId="15" fillId="8" borderId="16" xfId="0" applyFont="1" applyFill="1" applyBorder="1" applyAlignment="1">
      <alignment horizontal="center"/>
    </xf>
    <xf numFmtId="49" fontId="15" fillId="8" borderId="39" xfId="0" applyNumberFormat="1" applyFont="1" applyFill="1" applyBorder="1" applyAlignment="1">
      <alignment horizontal="center"/>
    </xf>
    <xf numFmtId="0" fontId="15" fillId="7" borderId="16" xfId="0" applyFont="1" applyFill="1" applyBorder="1" applyAlignment="1">
      <alignment horizontal="center"/>
    </xf>
    <xf numFmtId="49" fontId="15" fillId="7" borderId="39" xfId="0" applyNumberFormat="1" applyFont="1" applyFill="1" applyBorder="1" applyAlignment="1">
      <alignment horizontal="center"/>
    </xf>
    <xf numFmtId="0" fontId="18" fillId="8" borderId="16" xfId="0" applyFont="1" applyFill="1" applyBorder="1" applyAlignment="1">
      <alignment horizontal="center" wrapText="1"/>
    </xf>
    <xf numFmtId="49" fontId="18" fillId="8" borderId="39" xfId="0" applyNumberFormat="1" applyFont="1" applyFill="1" applyBorder="1" applyAlignment="1">
      <alignment horizontal="center" wrapText="1"/>
    </xf>
    <xf numFmtId="0" fontId="18" fillId="7" borderId="47" xfId="0" applyFont="1" applyFill="1" applyBorder="1" applyAlignment="1">
      <alignment horizontal="center"/>
    </xf>
    <xf numFmtId="0" fontId="33" fillId="7" borderId="16" xfId="0" applyFont="1" applyFill="1" applyBorder="1" applyAlignment="1">
      <alignment horizontal="center"/>
    </xf>
    <xf numFmtId="49" fontId="33" fillId="7" borderId="16" xfId="0" applyNumberFormat="1" applyFont="1" applyFill="1" applyBorder="1" applyAlignment="1">
      <alignment horizontal="center"/>
    </xf>
    <xf numFmtId="0" fontId="18" fillId="7" borderId="15" xfId="0" applyFont="1" applyFill="1" applyBorder="1" applyAlignment="1">
      <alignment horizontal="center"/>
    </xf>
    <xf numFmtId="49" fontId="15" fillId="7" borderId="23" xfId="0" applyNumberFormat="1" applyFont="1" applyFill="1" applyBorder="1" applyAlignment="1">
      <alignment horizontal="center" wrapText="1"/>
    </xf>
    <xf numFmtId="49" fontId="15" fillId="7" borderId="3" xfId="0" applyNumberFormat="1" applyFont="1" applyFill="1" applyBorder="1" applyAlignment="1">
      <alignment horizontal="center" wrapText="1"/>
    </xf>
    <xf numFmtId="49" fontId="34" fillId="7" borderId="3" xfId="0" applyNumberFormat="1" applyFont="1" applyFill="1" applyBorder="1" applyAlignment="1">
      <alignment horizontal="center" wrapText="1"/>
    </xf>
    <xf numFmtId="0" fontId="18" fillId="8" borderId="15" xfId="0" applyFont="1" applyFill="1" applyBorder="1" applyAlignment="1">
      <alignment horizontal="center"/>
    </xf>
    <xf numFmtId="49" fontId="18" fillId="8" borderId="45" xfId="0" applyNumberFormat="1" applyFont="1" applyFill="1" applyBorder="1" applyAlignment="1">
      <alignment horizontal="center"/>
    </xf>
    <xf numFmtId="0" fontId="18" fillId="8" borderId="47" xfId="0" applyFont="1" applyFill="1" applyBorder="1" applyAlignment="1">
      <alignment horizontal="center"/>
    </xf>
    <xf numFmtId="49" fontId="18" fillId="8" borderId="40" xfId="0" applyNumberFormat="1" applyFont="1" applyFill="1" applyBorder="1" applyAlignment="1">
      <alignment horizontal="center"/>
    </xf>
    <xf numFmtId="0" fontId="33" fillId="8" borderId="16" xfId="0" applyFont="1" applyFill="1" applyBorder="1" applyAlignment="1">
      <alignment horizontal="center"/>
    </xf>
    <xf numFmtId="49" fontId="33" fillId="8" borderId="39" xfId="0" applyNumberFormat="1" applyFont="1" applyFill="1" applyBorder="1" applyAlignment="1">
      <alignment horizontal="center"/>
    </xf>
    <xf numFmtId="0" fontId="21" fillId="0" borderId="7" xfId="0" applyFont="1" applyBorder="1" applyAlignment="1">
      <alignment horizontal="center"/>
    </xf>
    <xf numFmtId="49" fontId="34" fillId="7" borderId="23" xfId="0" applyNumberFormat="1" applyFont="1" applyFill="1" applyBorder="1" applyAlignment="1">
      <alignment horizontal="center" wrapText="1"/>
    </xf>
    <xf numFmtId="49" fontId="34" fillId="8" borderId="2" xfId="0" applyNumberFormat="1" applyFont="1" applyFill="1" applyBorder="1" applyAlignment="1">
      <alignment horizontal="center" wrapText="1"/>
    </xf>
    <xf numFmtId="49" fontId="15" fillId="8" borderId="2" xfId="0" applyNumberFormat="1" applyFont="1" applyFill="1" applyBorder="1" applyAlignment="1">
      <alignment horizontal="center" wrapText="1"/>
    </xf>
    <xf numFmtId="0" fontId="33" fillId="8" borderId="15" xfId="0" applyFont="1" applyFill="1" applyBorder="1" applyAlignment="1">
      <alignment horizontal="center"/>
    </xf>
    <xf numFmtId="49" fontId="33" fillId="8" borderId="45" xfId="0" applyNumberFormat="1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21" fillId="0" borderId="13" xfId="0" applyFont="1" applyBorder="1"/>
    <xf numFmtId="49" fontId="15" fillId="8" borderId="3" xfId="0" applyNumberFormat="1" applyFont="1" applyFill="1" applyBorder="1" applyAlignment="1">
      <alignment horizontal="center" wrapText="1"/>
    </xf>
    <xf numFmtId="49" fontId="18" fillId="7" borderId="2" xfId="0" applyNumberFormat="1" applyFont="1" applyFill="1" applyBorder="1" applyAlignment="1">
      <alignment horizontal="center" wrapText="1"/>
    </xf>
    <xf numFmtId="49" fontId="18" fillId="7" borderId="3" xfId="0" applyNumberFormat="1" applyFont="1" applyFill="1" applyBorder="1" applyAlignment="1">
      <alignment horizontal="center" wrapText="1"/>
    </xf>
    <xf numFmtId="49" fontId="34" fillId="8" borderId="3" xfId="0" applyNumberFormat="1" applyFont="1" applyFill="1" applyBorder="1" applyAlignment="1">
      <alignment horizontal="center" wrapText="1"/>
    </xf>
    <xf numFmtId="49" fontId="15" fillId="8" borderId="23" xfId="0" applyNumberFormat="1" applyFont="1" applyFill="1" applyBorder="1" applyAlignment="1">
      <alignment horizontal="center" wrapText="1"/>
    </xf>
    <xf numFmtId="49" fontId="34" fillId="8" borderId="23" xfId="0" applyNumberFormat="1" applyFont="1" applyFill="1" applyBorder="1" applyAlignment="1">
      <alignment horizontal="center" wrapText="1"/>
    </xf>
    <xf numFmtId="0" fontId="33" fillId="8" borderId="47" xfId="0" applyFont="1" applyFill="1" applyBorder="1" applyAlignment="1">
      <alignment horizontal="center"/>
    </xf>
    <xf numFmtId="49" fontId="33" fillId="8" borderId="40" xfId="0" applyNumberFormat="1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21" fillId="0" borderId="8" xfId="0" applyFont="1" applyBorder="1"/>
    <xf numFmtId="0" fontId="33" fillId="7" borderId="29" xfId="0" applyFont="1" applyFill="1" applyBorder="1" applyAlignment="1">
      <alignment horizontal="center"/>
    </xf>
    <xf numFmtId="49" fontId="33" fillId="7" borderId="38" xfId="0" applyNumberFormat="1" applyFont="1" applyFill="1" applyBorder="1" applyAlignment="1">
      <alignment horizontal="center"/>
    </xf>
    <xf numFmtId="0" fontId="21" fillId="0" borderId="6" xfId="0" applyFont="1" applyBorder="1"/>
    <xf numFmtId="0" fontId="33" fillId="7" borderId="15" xfId="0" applyFont="1" applyFill="1" applyBorder="1" applyAlignment="1">
      <alignment horizontal="center"/>
    </xf>
    <xf numFmtId="49" fontId="33" fillId="7" borderId="45" xfId="0" applyNumberFormat="1" applyFont="1" applyFill="1" applyBorder="1" applyAlignment="1">
      <alignment horizontal="center"/>
    </xf>
    <xf numFmtId="49" fontId="34" fillId="7" borderId="2" xfId="0" applyNumberFormat="1" applyFont="1" applyFill="1" applyBorder="1" applyAlignment="1">
      <alignment horizontal="center" wrapText="1"/>
    </xf>
    <xf numFmtId="49" fontId="18" fillId="7" borderId="23" xfId="0" applyNumberFormat="1" applyFont="1" applyFill="1" applyBorder="1" applyAlignment="1">
      <alignment horizontal="center" wrapText="1"/>
    </xf>
    <xf numFmtId="164" fontId="10" fillId="0" borderId="41" xfId="0" applyNumberFormat="1" applyFont="1" applyBorder="1" applyAlignment="1">
      <alignment horizontal="center"/>
    </xf>
    <xf numFmtId="49" fontId="18" fillId="8" borderId="2" xfId="0" applyNumberFormat="1" applyFont="1" applyFill="1" applyBorder="1" applyAlignment="1">
      <alignment horizontal="center" wrapText="1"/>
    </xf>
    <xf numFmtId="49" fontId="18" fillId="8" borderId="3" xfId="0" applyNumberFormat="1" applyFont="1" applyFill="1" applyBorder="1" applyAlignment="1">
      <alignment horizontal="center" wrapText="1"/>
    </xf>
    <xf numFmtId="49" fontId="35" fillId="8" borderId="3" xfId="0" applyNumberFormat="1" applyFont="1" applyFill="1" applyBorder="1" applyAlignment="1">
      <alignment horizontal="center" wrapText="1"/>
    </xf>
    <xf numFmtId="49" fontId="18" fillId="8" borderId="23" xfId="0" applyNumberFormat="1" applyFont="1" applyFill="1" applyBorder="1" applyAlignment="1">
      <alignment horizontal="center" wrapText="1"/>
    </xf>
    <xf numFmtId="49" fontId="15" fillId="7" borderId="2" xfId="0" applyNumberFormat="1" applyFont="1" applyFill="1" applyBorder="1" applyAlignment="1">
      <alignment horizontal="center" wrapText="1"/>
    </xf>
    <xf numFmtId="0" fontId="33" fillId="7" borderId="47" xfId="0" applyFont="1" applyFill="1" applyBorder="1" applyAlignment="1">
      <alignment horizontal="center"/>
    </xf>
    <xf numFmtId="49" fontId="33" fillId="7" borderId="40" xfId="0" applyNumberFormat="1" applyFont="1" applyFill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21" fillId="0" borderId="14" xfId="0" applyFont="1" applyBorder="1"/>
    <xf numFmtId="0" fontId="21" fillId="0" borderId="13" xfId="0" applyFont="1" applyBorder="1" applyAlignment="1">
      <alignment horizontal="center"/>
    </xf>
    <xf numFmtId="0" fontId="21" fillId="0" borderId="43" xfId="0" applyFont="1" applyBorder="1"/>
    <xf numFmtId="0" fontId="21" fillId="0" borderId="41" xfId="0" applyFont="1" applyBorder="1"/>
    <xf numFmtId="0" fontId="21" fillId="0" borderId="42" xfId="0" applyFont="1" applyBorder="1"/>
    <xf numFmtId="0" fontId="10" fillId="2" borderId="8" xfId="0" applyFont="1" applyFill="1" applyBorder="1" applyAlignment="1">
      <alignment horizontal="center"/>
    </xf>
    <xf numFmtId="49" fontId="35" fillId="7" borderId="3" xfId="0" applyNumberFormat="1" applyFont="1" applyFill="1" applyBorder="1" applyAlignment="1">
      <alignment horizontal="center" wrapText="1"/>
    </xf>
    <xf numFmtId="49" fontId="33" fillId="8" borderId="3" xfId="0" applyNumberFormat="1" applyFont="1" applyFill="1" applyBorder="1" applyAlignment="1">
      <alignment horizontal="center" wrapText="1"/>
    </xf>
    <xf numFmtId="49" fontId="25" fillId="8" borderId="3" xfId="0" applyNumberFormat="1" applyFont="1" applyFill="1" applyBorder="1" applyAlignment="1">
      <alignment horizontal="center" wrapText="1"/>
    </xf>
    <xf numFmtId="49" fontId="37" fillId="8" borderId="3" xfId="0" applyNumberFormat="1" applyFont="1" applyFill="1" applyBorder="1" applyAlignment="1">
      <alignment horizontal="center" wrapText="1"/>
    </xf>
    <xf numFmtId="0" fontId="21" fillId="0" borderId="10" xfId="0" applyFont="1" applyBorder="1" applyAlignment="1">
      <alignment horizontal="center"/>
    </xf>
    <xf numFmtId="49" fontId="37" fillId="7" borderId="3" xfId="0" applyNumberFormat="1" applyFont="1" applyFill="1" applyBorder="1" applyAlignment="1">
      <alignment horizontal="center" wrapText="1"/>
    </xf>
    <xf numFmtId="0" fontId="15" fillId="8" borderId="15" xfId="0" applyFont="1" applyFill="1" applyBorder="1" applyAlignment="1">
      <alignment horizontal="center"/>
    </xf>
    <xf numFmtId="49" fontId="15" fillId="8" borderId="45" xfId="0" applyNumberFormat="1" applyFont="1" applyFill="1" applyBorder="1" applyAlignment="1">
      <alignment horizontal="center"/>
    </xf>
    <xf numFmtId="0" fontId="15" fillId="8" borderId="47" xfId="0" applyFont="1" applyFill="1" applyBorder="1" applyAlignment="1">
      <alignment horizontal="center"/>
    </xf>
    <xf numFmtId="49" fontId="15" fillId="8" borderId="40" xfId="0" applyNumberFormat="1" applyFont="1" applyFill="1" applyBorder="1" applyAlignment="1">
      <alignment horizontal="center"/>
    </xf>
    <xf numFmtId="49" fontId="34" fillId="7" borderId="24" xfId="0" applyNumberFormat="1" applyFont="1" applyFill="1" applyBorder="1" applyAlignment="1">
      <alignment horizontal="center" wrapText="1"/>
    </xf>
    <xf numFmtId="49" fontId="34" fillId="8" borderId="3" xfId="0" applyNumberFormat="1" applyFont="1" applyFill="1" applyBorder="1" applyAlignment="1">
      <alignment horizontal="center"/>
    </xf>
    <xf numFmtId="49" fontId="25" fillId="8" borderId="3" xfId="1" applyNumberFormat="1" applyFont="1" applyFill="1" applyBorder="1" applyAlignment="1" applyProtection="1">
      <alignment horizontal="center" wrapText="1"/>
    </xf>
    <xf numFmtId="49" fontId="37" fillId="8" borderId="3" xfId="1" applyNumberFormat="1" applyFont="1" applyFill="1" applyBorder="1" applyAlignment="1" applyProtection="1">
      <alignment horizontal="center" wrapText="1"/>
    </xf>
    <xf numFmtId="49" fontId="15" fillId="8" borderId="3" xfId="2" applyNumberFormat="1" applyFont="1" applyFill="1" applyBorder="1" applyAlignment="1">
      <alignment horizontal="center" wrapText="1"/>
    </xf>
    <xf numFmtId="0" fontId="34" fillId="7" borderId="47" xfId="0" applyFont="1" applyFill="1" applyBorder="1" applyAlignment="1">
      <alignment horizontal="center"/>
    </xf>
    <xf numFmtId="49" fontId="34" fillId="7" borderId="40" xfId="0" applyNumberFormat="1" applyFont="1" applyFill="1" applyBorder="1" applyAlignment="1">
      <alignment horizontal="center"/>
    </xf>
    <xf numFmtId="0" fontId="34" fillId="8" borderId="16" xfId="0" applyFont="1" applyFill="1" applyBorder="1" applyAlignment="1">
      <alignment horizontal="center"/>
    </xf>
    <xf numFmtId="49" fontId="34" fillId="8" borderId="39" xfId="0" applyNumberFormat="1" applyFont="1" applyFill="1" applyBorder="1" applyAlignment="1">
      <alignment horizontal="center"/>
    </xf>
    <xf numFmtId="0" fontId="34" fillId="8" borderId="15" xfId="0" applyFont="1" applyFill="1" applyBorder="1" applyAlignment="1">
      <alignment horizontal="center"/>
    </xf>
    <xf numFmtId="49" fontId="34" fillId="8" borderId="45" xfId="0" applyNumberFormat="1" applyFont="1" applyFill="1" applyBorder="1" applyAlignment="1">
      <alignment horizontal="center"/>
    </xf>
    <xf numFmtId="0" fontId="21" fillId="0" borderId="6" xfId="0" applyFont="1" applyBorder="1" applyAlignment="1">
      <alignment horizontal="center"/>
    </xf>
    <xf numFmtId="164" fontId="10" fillId="0" borderId="43" xfId="0" applyNumberFormat="1" applyFont="1" applyBorder="1" applyAlignment="1">
      <alignment horizontal="center" wrapText="1"/>
    </xf>
    <xf numFmtId="0" fontId="21" fillId="0" borderId="30" xfId="0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0" fontId="21" fillId="0" borderId="31" xfId="0" applyFont="1" applyBorder="1" applyAlignment="1">
      <alignment horizontal="center"/>
    </xf>
    <xf numFmtId="0" fontId="21" fillId="0" borderId="44" xfId="0" applyFont="1" applyBorder="1"/>
    <xf numFmtId="0" fontId="8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7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9" fillId="0" borderId="7" xfId="0" applyFont="1" applyBorder="1" applyAlignment="1">
      <alignment horizontal="left"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2" fillId="0" borderId="9" xfId="0" applyFont="1" applyBorder="1" applyAlignment="1">
      <alignment horizontal="left" wrapText="1"/>
    </xf>
    <xf numFmtId="0" fontId="8" fillId="0" borderId="10" xfId="0" applyFont="1" applyBorder="1" applyAlignment="1">
      <alignment wrapText="1"/>
    </xf>
    <xf numFmtId="0" fontId="2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2" fillId="0" borderId="11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0" xfId="0" applyBorder="1" applyAlignment="1">
      <alignment wrapText="1"/>
    </xf>
    <xf numFmtId="0" fontId="8" fillId="0" borderId="18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wrapText="1"/>
    </xf>
    <xf numFmtId="0" fontId="9" fillId="0" borderId="10" xfId="0" applyFont="1" applyBorder="1" applyAlignment="1">
      <alignment wrapText="1"/>
    </xf>
    <xf numFmtId="0" fontId="9" fillId="0" borderId="10" xfId="0" applyFont="1" applyBorder="1" applyAlignment="1">
      <alignment horizontal="left" wrapText="1"/>
    </xf>
    <xf numFmtId="0" fontId="0" fillId="0" borderId="31" xfId="0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12" xfId="0" applyFont="1" applyBorder="1" applyAlignment="1">
      <alignment wrapText="1"/>
    </xf>
    <xf numFmtId="0" fontId="21" fillId="0" borderId="18" xfId="0" applyFont="1" applyBorder="1" applyAlignment="1">
      <alignment wrapText="1"/>
    </xf>
    <xf numFmtId="0" fontId="21" fillId="0" borderId="10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9" fillId="0" borderId="18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6" fillId="0" borderId="10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9" fillId="0" borderId="20" xfId="0" applyFont="1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10" fillId="0" borderId="10" xfId="1" applyFont="1" applyFill="1" applyBorder="1" applyAlignment="1" applyProtection="1">
      <alignment horizontal="left" wrapText="1"/>
    </xf>
    <xf numFmtId="0" fontId="5" fillId="0" borderId="10" xfId="1" applyFont="1" applyFill="1" applyBorder="1" applyAlignment="1" applyProtection="1">
      <alignment horizontal="left" wrapText="1"/>
    </xf>
    <xf numFmtId="0" fontId="2" fillId="0" borderId="10" xfId="2" applyFont="1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22" fillId="0" borderId="10" xfId="0" applyFont="1" applyBorder="1" applyAlignment="1">
      <alignment wrapText="1"/>
    </xf>
    <xf numFmtId="0" fontId="22" fillId="0" borderId="10" xfId="0" applyFont="1" applyBorder="1" applyAlignment="1">
      <alignment horizontal="left" wrapText="1"/>
    </xf>
    <xf numFmtId="49" fontId="18" fillId="0" borderId="0" xfId="0" applyNumberFormat="1" applyFont="1" applyAlignment="1">
      <alignment horizontal="center" wrapText="1"/>
    </xf>
    <xf numFmtId="0" fontId="18" fillId="0" borderId="0" xfId="0" applyFont="1" applyAlignment="1">
      <alignment horizontal="center" wrapText="1"/>
    </xf>
    <xf numFmtId="49" fontId="18" fillId="0" borderId="0" xfId="0" applyNumberFormat="1" applyFont="1" applyAlignment="1">
      <alignment horizontal="center"/>
    </xf>
    <xf numFmtId="49" fontId="33" fillId="8" borderId="49" xfId="0" applyNumberFormat="1" applyFont="1" applyFill="1" applyBorder="1" applyAlignment="1">
      <alignment horizontal="center"/>
    </xf>
    <xf numFmtId="49" fontId="36" fillId="7" borderId="3" xfId="0" applyNumberFormat="1" applyFont="1" applyFill="1" applyBorder="1" applyAlignment="1">
      <alignment horizontal="center" wrapText="1"/>
    </xf>
    <xf numFmtId="49" fontId="25" fillId="7" borderId="3" xfId="0" applyNumberFormat="1" applyFont="1" applyFill="1" applyBorder="1" applyAlignment="1">
      <alignment horizontal="center" wrapText="1"/>
    </xf>
    <xf numFmtId="49" fontId="25" fillId="7" borderId="16" xfId="0" applyNumberFormat="1" applyFont="1" applyFill="1" applyBorder="1" applyAlignment="1">
      <alignment horizontal="center" wrapText="1"/>
    </xf>
    <xf numFmtId="14" fontId="0" fillId="0" borderId="7" xfId="0" applyNumberFormat="1" applyBorder="1"/>
    <xf numFmtId="0" fontId="23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21" fillId="0" borderId="12" xfId="0" applyFont="1" applyBorder="1"/>
    <xf numFmtId="0" fontId="0" fillId="0" borderId="10" xfId="0" applyBorder="1"/>
    <xf numFmtId="0" fontId="21" fillId="0" borderId="10" xfId="0" applyFont="1" applyBorder="1"/>
    <xf numFmtId="0" fontId="21" fillId="0" borderId="18" xfId="0" applyFont="1" applyBorder="1"/>
    <xf numFmtId="0" fontId="0" fillId="0" borderId="9" xfId="0" applyBorder="1"/>
    <xf numFmtId="0" fontId="21" fillId="0" borderId="11" xfId="0" applyFont="1" applyBorder="1"/>
    <xf numFmtId="0" fontId="18" fillId="7" borderId="29" xfId="0" applyFont="1" applyFill="1" applyBorder="1" applyAlignment="1">
      <alignment horizontal="center"/>
    </xf>
    <xf numFmtId="49" fontId="18" fillId="7" borderId="38" xfId="0" applyNumberFormat="1" applyFont="1" applyFill="1" applyBorder="1" applyAlignment="1">
      <alignment horizontal="center"/>
    </xf>
    <xf numFmtId="0" fontId="46" fillId="0" borderId="0" xfId="0" applyFont="1" applyAlignment="1">
      <alignment vertical="center"/>
    </xf>
    <xf numFmtId="0" fontId="44" fillId="0" borderId="0" xfId="0" applyFont="1" applyAlignment="1">
      <alignment vertical="top"/>
    </xf>
    <xf numFmtId="0" fontId="47" fillId="0" borderId="0" xfId="0" applyFont="1" applyAlignment="1">
      <alignment vertical="center" wrapText="1"/>
    </xf>
    <xf numFmtId="0" fontId="48" fillId="0" borderId="0" xfId="0" applyFont="1" applyAlignment="1">
      <alignment vertical="top"/>
    </xf>
    <xf numFmtId="0" fontId="44" fillId="0" borderId="0" xfId="0" applyFont="1" applyAlignment="1">
      <alignment vertical="top" wrapText="1"/>
    </xf>
    <xf numFmtId="0" fontId="49" fillId="0" borderId="0" xfId="0" applyFont="1" applyAlignment="1">
      <alignment vertical="top"/>
    </xf>
    <xf numFmtId="164" fontId="26" fillId="0" borderId="43" xfId="0" applyNumberFormat="1" applyFont="1" applyBorder="1" applyAlignment="1">
      <alignment horizontal="center"/>
    </xf>
    <xf numFmtId="0" fontId="8" fillId="0" borderId="6" xfId="0" applyFont="1" applyBorder="1" applyAlignment="1">
      <alignment wrapText="1"/>
    </xf>
    <xf numFmtId="0" fontId="21" fillId="0" borderId="7" xfId="0" applyFont="1" applyBorder="1" applyAlignment="1">
      <alignment wrapText="1"/>
    </xf>
    <xf numFmtId="0" fontId="26" fillId="0" borderId="7" xfId="0" applyFont="1" applyBorder="1" applyAlignment="1">
      <alignment wrapText="1"/>
    </xf>
    <xf numFmtId="0" fontId="0" fillId="0" borderId="8" xfId="0" applyBorder="1" applyAlignment="1">
      <alignment wrapText="1"/>
    </xf>
    <xf numFmtId="164" fontId="0" fillId="0" borderId="13" xfId="0" applyNumberFormat="1" applyBorder="1" applyAlignment="1">
      <alignment horizontal="center"/>
    </xf>
    <xf numFmtId="164" fontId="21" fillId="0" borderId="7" xfId="0" applyNumberFormat="1" applyFon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21" fillId="0" borderId="6" xfId="0" applyNumberFormat="1" applyFont="1" applyBorder="1" applyAlignment="1">
      <alignment horizontal="center"/>
    </xf>
    <xf numFmtId="164" fontId="10" fillId="0" borderId="7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53" xfId="0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26" fillId="0" borderId="13" xfId="0" applyFont="1" applyBorder="1" applyAlignment="1">
      <alignment wrapText="1"/>
    </xf>
    <xf numFmtId="0" fontId="9" fillId="0" borderId="9" xfId="0" applyFont="1" applyBorder="1" applyAlignment="1">
      <alignment horizontal="left" wrapText="1"/>
    </xf>
    <xf numFmtId="0" fontId="8" fillId="0" borderId="18" xfId="0" applyFont="1" applyBorder="1" applyAlignment="1">
      <alignment horizontal="left" vertical="top" wrapText="1"/>
    </xf>
    <xf numFmtId="164" fontId="0" fillId="11" borderId="0" xfId="0" applyNumberFormat="1" applyFill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164" fontId="0" fillId="0" borderId="16" xfId="0" applyNumberFormat="1" applyBorder="1"/>
    <xf numFmtId="164" fontId="0" fillId="0" borderId="16" xfId="0" applyNumberFormat="1" applyBorder="1" applyAlignment="1">
      <alignment vertical="center" wrapText="1"/>
    </xf>
    <xf numFmtId="0" fontId="18" fillId="8" borderId="48" xfId="0" applyFont="1" applyFill="1" applyBorder="1" applyAlignment="1">
      <alignment horizontal="center"/>
    </xf>
    <xf numFmtId="49" fontId="18" fillId="8" borderId="49" xfId="0" applyNumberFormat="1" applyFont="1" applyFill="1" applyBorder="1" applyAlignment="1">
      <alignment horizontal="center"/>
    </xf>
    <xf numFmtId="0" fontId="33" fillId="8" borderId="48" xfId="0" applyFont="1" applyFill="1" applyBorder="1" applyAlignment="1">
      <alignment horizontal="center"/>
    </xf>
    <xf numFmtId="49" fontId="15" fillId="8" borderId="54" xfId="0" applyNumberFormat="1" applyFont="1" applyFill="1" applyBorder="1" applyAlignment="1">
      <alignment horizontal="center" wrapText="1"/>
    </xf>
    <xf numFmtId="49" fontId="34" fillId="8" borderId="55" xfId="0" applyNumberFormat="1" applyFont="1" applyFill="1" applyBorder="1" applyAlignment="1">
      <alignment horizontal="center" wrapText="1"/>
    </xf>
    <xf numFmtId="49" fontId="15" fillId="8" borderId="51" xfId="0" applyNumberFormat="1" applyFont="1" applyFill="1" applyBorder="1" applyAlignment="1">
      <alignment horizontal="center" wrapText="1"/>
    </xf>
    <xf numFmtId="49" fontId="34" fillId="8" borderId="51" xfId="0" applyNumberFormat="1" applyFont="1" applyFill="1" applyBorder="1" applyAlignment="1">
      <alignment horizontal="center" wrapText="1"/>
    </xf>
    <xf numFmtId="49" fontId="34" fillId="8" borderId="52" xfId="0" applyNumberFormat="1" applyFont="1" applyFill="1" applyBorder="1" applyAlignment="1">
      <alignment horizontal="center" wrapText="1"/>
    </xf>
    <xf numFmtId="0" fontId="8" fillId="0" borderId="13" xfId="0" applyFont="1" applyBorder="1" applyAlignment="1">
      <alignment wrapText="1"/>
    </xf>
    <xf numFmtId="0" fontId="2" fillId="0" borderId="27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0" fillId="0" borderId="18" xfId="0" applyBorder="1" applyAlignment="1">
      <alignment wrapText="1"/>
    </xf>
    <xf numFmtId="49" fontId="18" fillId="8" borderId="22" xfId="0" applyNumberFormat="1" applyFont="1" applyFill="1" applyBorder="1" applyAlignment="1">
      <alignment horizontal="center" wrapText="1"/>
    </xf>
    <xf numFmtId="164" fontId="26" fillId="0" borderId="46" xfId="0" applyNumberFormat="1" applyFont="1" applyBorder="1" applyAlignment="1">
      <alignment horizontal="center"/>
    </xf>
    <xf numFmtId="0" fontId="0" fillId="0" borderId="18" xfId="0" applyBorder="1"/>
    <xf numFmtId="164" fontId="22" fillId="0" borderId="46" xfId="0" applyNumberFormat="1" applyFont="1" applyBorder="1" applyAlignment="1">
      <alignment horizontal="center"/>
    </xf>
    <xf numFmtId="0" fontId="8" fillId="0" borderId="12" xfId="0" applyFont="1" applyBorder="1" applyAlignment="1">
      <alignment wrapText="1"/>
    </xf>
    <xf numFmtId="0" fontId="9" fillId="0" borderId="12" xfId="0" applyFont="1" applyBorder="1" applyAlignment="1">
      <alignment wrapText="1"/>
    </xf>
    <xf numFmtId="49" fontId="15" fillId="7" borderId="24" xfId="0" applyNumberFormat="1" applyFont="1" applyFill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164" fontId="22" fillId="0" borderId="44" xfId="0" applyNumberFormat="1" applyFont="1" applyBorder="1" applyAlignment="1">
      <alignment horizontal="center"/>
    </xf>
    <xf numFmtId="49" fontId="34" fillId="8" borderId="54" xfId="0" applyNumberFormat="1" applyFont="1" applyFill="1" applyBorder="1" applyAlignment="1">
      <alignment horizontal="center" wrapText="1"/>
    </xf>
    <xf numFmtId="49" fontId="33" fillId="8" borderId="22" xfId="0" applyNumberFormat="1" applyFont="1" applyFill="1" applyBorder="1" applyAlignment="1">
      <alignment horizontal="center" wrapText="1"/>
    </xf>
    <xf numFmtId="49" fontId="35" fillId="8" borderId="2" xfId="0" applyNumberFormat="1" applyFont="1" applyFill="1" applyBorder="1" applyAlignment="1">
      <alignment horizontal="center" wrapText="1"/>
    </xf>
    <xf numFmtId="49" fontId="33" fillId="7" borderId="3" xfId="0" applyNumberFormat="1" applyFont="1" applyFill="1" applyBorder="1" applyAlignment="1">
      <alignment horizontal="center" wrapText="1"/>
    </xf>
    <xf numFmtId="0" fontId="10" fillId="0" borderId="13" xfId="0" applyFont="1" applyBorder="1" applyAlignment="1">
      <alignment horizontal="center"/>
    </xf>
    <xf numFmtId="49" fontId="15" fillId="7" borderId="22" xfId="0" applyNumberFormat="1" applyFont="1" applyFill="1" applyBorder="1" applyAlignment="1">
      <alignment horizontal="center" wrapText="1"/>
    </xf>
    <xf numFmtId="0" fontId="18" fillId="7" borderId="48" xfId="0" applyFont="1" applyFill="1" applyBorder="1" applyAlignment="1">
      <alignment horizontal="center"/>
    </xf>
    <xf numFmtId="49" fontId="18" fillId="7" borderId="49" xfId="0" applyNumberFormat="1" applyFont="1" applyFill="1" applyBorder="1" applyAlignment="1">
      <alignment horizontal="center"/>
    </xf>
    <xf numFmtId="0" fontId="8" fillId="0" borderId="18" xfId="0" applyFont="1" applyBorder="1" applyAlignment="1">
      <alignment horizontal="left" wrapText="1"/>
    </xf>
    <xf numFmtId="0" fontId="2" fillId="0" borderId="18" xfId="0" applyFont="1" applyBorder="1" applyAlignment="1">
      <alignment horizontal="left" wrapText="1"/>
    </xf>
    <xf numFmtId="49" fontId="34" fillId="7" borderId="22" xfId="0" applyNumberFormat="1" applyFont="1" applyFill="1" applyBorder="1" applyAlignment="1">
      <alignment horizontal="center" wrapText="1"/>
    </xf>
    <xf numFmtId="0" fontId="33" fillId="7" borderId="48" xfId="0" applyFont="1" applyFill="1" applyBorder="1" applyAlignment="1">
      <alignment horizontal="center"/>
    </xf>
    <xf numFmtId="49" fontId="33" fillId="7" borderId="49" xfId="0" applyNumberFormat="1" applyFont="1" applyFill="1" applyBorder="1" applyAlignment="1">
      <alignment horizontal="center"/>
    </xf>
    <xf numFmtId="0" fontId="18" fillId="8" borderId="29" xfId="0" applyFont="1" applyFill="1" applyBorder="1" applyAlignment="1">
      <alignment horizontal="center"/>
    </xf>
    <xf numFmtId="49" fontId="18" fillId="8" borderId="38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49" fontId="18" fillId="8" borderId="24" xfId="0" applyNumberFormat="1" applyFont="1" applyFill="1" applyBorder="1" applyAlignment="1">
      <alignment horizontal="center" wrapText="1"/>
    </xf>
    <xf numFmtId="0" fontId="0" fillId="0" borderId="46" xfId="0" applyBorder="1"/>
    <xf numFmtId="164" fontId="6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3" fillId="0" borderId="0" xfId="0" applyFont="1" applyAlignment="1">
      <alignment vertical="center" wrapText="1"/>
    </xf>
    <xf numFmtId="0" fontId="10" fillId="0" borderId="34" xfId="0" applyFont="1" applyBorder="1" applyAlignment="1">
      <alignment wrapText="1"/>
    </xf>
    <xf numFmtId="0" fontId="53" fillId="0" borderId="0" xfId="0" applyFont="1" applyAlignment="1">
      <alignment horizontal="center" vertical="top" wrapText="1"/>
    </xf>
    <xf numFmtId="49" fontId="35" fillId="0" borderId="0" xfId="0" applyNumberFormat="1" applyFont="1" applyAlignment="1">
      <alignment horizontal="center" wrapText="1"/>
    </xf>
    <xf numFmtId="164" fontId="28" fillId="0" borderId="0" xfId="0" applyNumberFormat="1" applyFont="1"/>
    <xf numFmtId="164" fontId="42" fillId="0" borderId="0" xfId="0" applyNumberFormat="1" applyFont="1" applyAlignment="1">
      <alignment vertical="top"/>
    </xf>
    <xf numFmtId="0" fontId="13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top" wrapText="1"/>
    </xf>
    <xf numFmtId="0" fontId="22" fillId="0" borderId="7" xfId="0" applyFont="1" applyBorder="1" applyAlignment="1">
      <alignment wrapText="1"/>
    </xf>
    <xf numFmtId="0" fontId="22" fillId="0" borderId="7" xfId="0" applyFont="1" applyBorder="1" applyAlignment="1">
      <alignment horizontal="left" wrapText="1"/>
    </xf>
    <xf numFmtId="0" fontId="24" fillId="0" borderId="7" xfId="0" applyFont="1" applyBorder="1" applyAlignment="1">
      <alignment wrapText="1"/>
    </xf>
    <xf numFmtId="0" fontId="22" fillId="0" borderId="8" xfId="0" applyFont="1" applyBorder="1" applyAlignment="1">
      <alignment wrapText="1"/>
    </xf>
    <xf numFmtId="0" fontId="11" fillId="0" borderId="0" xfId="0" applyFont="1" applyFill="1" applyAlignment="1">
      <alignment horizontal="center"/>
    </xf>
    <xf numFmtId="49" fontId="33" fillId="8" borderId="47" xfId="0" applyNumberFormat="1" applyFont="1" applyFill="1" applyBorder="1" applyAlignment="1">
      <alignment horizontal="center"/>
    </xf>
    <xf numFmtId="49" fontId="25" fillId="8" borderId="2" xfId="0" applyNumberFormat="1" applyFont="1" applyFill="1" applyBorder="1" applyAlignment="1">
      <alignment horizontal="center" wrapText="1"/>
    </xf>
    <xf numFmtId="49" fontId="25" fillId="7" borderId="24" xfId="0" applyNumberFormat="1" applyFont="1" applyFill="1" applyBorder="1" applyAlignment="1">
      <alignment horizontal="center" wrapText="1"/>
    </xf>
    <xf numFmtId="49" fontId="25" fillId="7" borderId="23" xfId="0" applyNumberFormat="1" applyFont="1" applyFill="1" applyBorder="1" applyAlignment="1">
      <alignment horizontal="center" wrapText="1"/>
    </xf>
    <xf numFmtId="0" fontId="33" fillId="7" borderId="15" xfId="0" applyFont="1" applyFill="1" applyBorder="1" applyAlignment="1">
      <alignment horizontal="center" wrapText="1"/>
    </xf>
    <xf numFmtId="0" fontId="8" fillId="0" borderId="30" xfId="0" applyFont="1" applyBorder="1" applyAlignment="1">
      <alignment wrapText="1"/>
    </xf>
    <xf numFmtId="0" fontId="8" fillId="0" borderId="31" xfId="0" applyFont="1" applyBorder="1" applyAlignment="1">
      <alignment wrapText="1"/>
    </xf>
    <xf numFmtId="0" fontId="2" fillId="0" borderId="31" xfId="0" applyFont="1" applyBorder="1" applyAlignment="1">
      <alignment wrapText="1"/>
    </xf>
    <xf numFmtId="0" fontId="0" fillId="0" borderId="28" xfId="0" applyBorder="1" applyAlignment="1">
      <alignment wrapText="1"/>
    </xf>
    <xf numFmtId="0" fontId="22" fillId="0" borderId="12" xfId="0" applyFont="1" applyBorder="1" applyAlignment="1">
      <alignment wrapText="1"/>
    </xf>
    <xf numFmtId="49" fontId="36" fillId="7" borderId="23" xfId="0" applyNumberFormat="1" applyFont="1" applyFill="1" applyBorder="1" applyAlignment="1">
      <alignment horizontal="center" wrapText="1"/>
    </xf>
    <xf numFmtId="49" fontId="25" fillId="7" borderId="47" xfId="0" applyNumberFormat="1" applyFont="1" applyFill="1" applyBorder="1" applyAlignment="1">
      <alignment horizontal="center" wrapText="1"/>
    </xf>
    <xf numFmtId="164" fontId="10" fillId="0" borderId="6" xfId="0" applyNumberFormat="1" applyFont="1" applyBorder="1" applyAlignment="1">
      <alignment horizontal="center" wrapText="1"/>
    </xf>
    <xf numFmtId="0" fontId="21" fillId="0" borderId="31" xfId="0" applyFont="1" applyBorder="1"/>
    <xf numFmtId="0" fontId="21" fillId="0" borderId="28" xfId="0" applyFont="1" applyBorder="1"/>
    <xf numFmtId="164" fontId="0" fillId="0" borderId="7" xfId="0" applyNumberFormat="1" applyFont="1" applyBorder="1" applyAlignment="1">
      <alignment horizontal="center"/>
    </xf>
    <xf numFmtId="0" fontId="0" fillId="0" borderId="31" xfId="0" applyBorder="1"/>
    <xf numFmtId="0" fontId="21" fillId="0" borderId="34" xfId="0" applyFont="1" applyFill="1" applyBorder="1" applyAlignment="1">
      <alignment horizontal="center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13" fillId="0" borderId="0" xfId="0" applyFont="1" applyFill="1" applyBorder="1" applyAlignment="1">
      <alignment vertical="top"/>
    </xf>
    <xf numFmtId="0" fontId="49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58" fillId="0" borderId="0" xfId="0" applyFont="1" applyAlignment="1">
      <alignment vertical="top"/>
    </xf>
    <xf numFmtId="0" fontId="44" fillId="0" borderId="0" xfId="0" applyFont="1"/>
    <xf numFmtId="1" fontId="0" fillId="0" borderId="0" xfId="0" applyNumberFormat="1"/>
    <xf numFmtId="0" fontId="13" fillId="7" borderId="19" xfId="0" applyFont="1" applyFill="1" applyBorder="1"/>
    <xf numFmtId="0" fontId="13" fillId="8" borderId="19" xfId="0" applyFont="1" applyFill="1" applyBorder="1"/>
    <xf numFmtId="0" fontId="8" fillId="0" borderId="9" xfId="0" applyFont="1" applyFill="1" applyBorder="1" applyAlignment="1">
      <alignment horizontal="left" wrapText="1"/>
    </xf>
    <xf numFmtId="0" fontId="0" fillId="0" borderId="10" xfId="0" applyFill="1" applyBorder="1" applyAlignment="1">
      <alignment wrapText="1"/>
    </xf>
    <xf numFmtId="0" fontId="0" fillId="0" borderId="10" xfId="0" applyFill="1" applyBorder="1" applyAlignment="1">
      <alignment horizontal="left" wrapText="1"/>
    </xf>
    <xf numFmtId="0" fontId="9" fillId="0" borderId="10" xfId="0" applyFont="1" applyFill="1" applyBorder="1" applyAlignment="1">
      <alignment horizontal="left" wrapText="1"/>
    </xf>
    <xf numFmtId="0" fontId="8" fillId="0" borderId="10" xfId="0" applyFont="1" applyFill="1" applyBorder="1" applyAlignment="1">
      <alignment horizontal="left" wrapText="1"/>
    </xf>
    <xf numFmtId="0" fontId="8" fillId="0" borderId="10" xfId="0" applyFont="1" applyFill="1" applyBorder="1" applyAlignment="1">
      <alignment wrapText="1"/>
    </xf>
    <xf numFmtId="0" fontId="9" fillId="0" borderId="10" xfId="0" applyFont="1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0" fillId="0" borderId="0" xfId="0" applyBorder="1" applyAlignment="1">
      <alignment wrapText="1"/>
    </xf>
    <xf numFmtId="49" fontId="18" fillId="0" borderId="0" xfId="0" applyNumberFormat="1" applyFont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4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9" fontId="15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64" fontId="19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164" fontId="17" fillId="5" borderId="4" xfId="0" applyNumberFormat="1" applyFont="1" applyFill="1" applyBorder="1" applyAlignment="1">
      <alignment horizontal="center" wrapText="1"/>
    </xf>
    <xf numFmtId="0" fontId="19" fillId="5" borderId="26" xfId="0" applyFont="1" applyFill="1" applyBorder="1" applyAlignment="1">
      <alignment horizontal="center"/>
    </xf>
    <xf numFmtId="0" fontId="17" fillId="0" borderId="32" xfId="0" applyFont="1" applyFill="1" applyBorder="1" applyAlignment="1">
      <alignment horizontal="center" wrapText="1"/>
    </xf>
    <xf numFmtId="0" fontId="17" fillId="0" borderId="33" xfId="0" applyFont="1" applyFill="1" applyBorder="1" applyAlignment="1">
      <alignment horizontal="center" wrapText="1"/>
    </xf>
    <xf numFmtId="0" fontId="24" fillId="9" borderId="13" xfId="0" applyFont="1" applyFill="1" applyBorder="1" applyAlignment="1">
      <alignment wrapText="1"/>
    </xf>
    <xf numFmtId="0" fontId="24" fillId="9" borderId="9" xfId="0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49" fontId="36" fillId="8" borderId="2" xfId="0" applyNumberFormat="1" applyFont="1" applyFill="1" applyBorder="1" applyAlignment="1">
      <alignment horizontal="center" wrapText="1"/>
    </xf>
    <xf numFmtId="49" fontId="33" fillId="8" borderId="15" xfId="0" applyNumberFormat="1" applyFont="1" applyFill="1" applyBorder="1" applyAlignment="1">
      <alignment horizontal="center"/>
    </xf>
    <xf numFmtId="49" fontId="25" fillId="8" borderId="23" xfId="0" applyNumberFormat="1" applyFont="1" applyFill="1" applyBorder="1" applyAlignment="1">
      <alignment horizontal="center" wrapText="1"/>
    </xf>
    <xf numFmtId="49" fontId="36" fillId="7" borderId="24" xfId="0" applyNumberFormat="1" applyFont="1" applyFill="1" applyBorder="1" applyAlignment="1">
      <alignment horizontal="center" wrapText="1"/>
    </xf>
    <xf numFmtId="49" fontId="33" fillId="7" borderId="29" xfId="0" applyNumberFormat="1" applyFont="1" applyFill="1" applyBorder="1" applyAlignment="1">
      <alignment horizontal="center"/>
    </xf>
    <xf numFmtId="49" fontId="34" fillId="8" borderId="22" xfId="0" applyNumberFormat="1" applyFont="1" applyFill="1" applyBorder="1" applyAlignment="1">
      <alignment horizontal="center" wrapText="1"/>
    </xf>
    <xf numFmtId="49" fontId="33" fillId="8" borderId="57" xfId="0" applyNumberFormat="1" applyFont="1" applyFill="1" applyBorder="1" applyAlignment="1">
      <alignment horizontal="center"/>
    </xf>
    <xf numFmtId="49" fontId="33" fillId="8" borderId="58" xfId="0" applyNumberFormat="1" applyFont="1" applyFill="1" applyBorder="1" applyAlignment="1">
      <alignment horizontal="center"/>
    </xf>
    <xf numFmtId="164" fontId="21" fillId="0" borderId="9" xfId="0" applyNumberFormat="1" applyFont="1" applyBorder="1" applyAlignment="1">
      <alignment horizontal="center"/>
    </xf>
    <xf numFmtId="164" fontId="10" fillId="0" borderId="11" xfId="0" applyNumberFormat="1" applyFont="1" applyBorder="1" applyAlignment="1">
      <alignment horizontal="center"/>
    </xf>
    <xf numFmtId="0" fontId="21" fillId="0" borderId="30" xfId="0" applyFont="1" applyBorder="1"/>
    <xf numFmtId="0" fontId="38" fillId="0" borderId="28" xfId="0" applyFont="1" applyBorder="1" applyAlignment="1">
      <alignment horizontal="center"/>
    </xf>
    <xf numFmtId="164" fontId="21" fillId="0" borderId="14" xfId="0" applyNumberFormat="1" applyFont="1" applyBorder="1" applyAlignment="1">
      <alignment horizontal="center"/>
    </xf>
    <xf numFmtId="164" fontId="21" fillId="0" borderId="10" xfId="0" applyNumberFormat="1" applyFont="1" applyBorder="1" applyAlignment="1">
      <alignment horizontal="center"/>
    </xf>
    <xf numFmtId="164" fontId="21" fillId="0" borderId="13" xfId="0" applyNumberFormat="1" applyFont="1" applyBorder="1" applyAlignment="1">
      <alignment horizontal="center"/>
    </xf>
    <xf numFmtId="49" fontId="33" fillId="8" borderId="13" xfId="0" applyNumberFormat="1" applyFont="1" applyFill="1" applyBorder="1" applyAlignment="1">
      <alignment horizontal="center"/>
    </xf>
    <xf numFmtId="49" fontId="33" fillId="8" borderId="7" xfId="0" applyNumberFormat="1" applyFont="1" applyFill="1" applyBorder="1" applyAlignment="1">
      <alignment horizontal="center"/>
    </xf>
    <xf numFmtId="49" fontId="25" fillId="8" borderId="7" xfId="0" applyNumberFormat="1" applyFont="1" applyFill="1" applyBorder="1" applyAlignment="1">
      <alignment horizontal="center" wrapText="1"/>
    </xf>
    <xf numFmtId="49" fontId="25" fillId="8" borderId="6" xfId="0" applyNumberFormat="1" applyFont="1" applyFill="1" applyBorder="1" applyAlignment="1">
      <alignment horizontal="center" wrapText="1"/>
    </xf>
    <xf numFmtId="49" fontId="37" fillId="8" borderId="7" xfId="0" applyNumberFormat="1" applyFont="1" applyFill="1" applyBorder="1" applyAlignment="1">
      <alignment horizontal="center" wrapText="1"/>
    </xf>
    <xf numFmtId="49" fontId="25" fillId="8" borderId="14" xfId="0" applyNumberFormat="1" applyFont="1" applyFill="1" applyBorder="1" applyAlignment="1">
      <alignment horizontal="center" wrapText="1"/>
    </xf>
    <xf numFmtId="49" fontId="18" fillId="8" borderId="7" xfId="0" applyNumberFormat="1" applyFont="1" applyFill="1" applyBorder="1" applyAlignment="1">
      <alignment horizontal="center"/>
    </xf>
    <xf numFmtId="49" fontId="33" fillId="8" borderId="14" xfId="0" applyNumberFormat="1" applyFont="1" applyFill="1" applyBorder="1" applyAlignment="1">
      <alignment horizontal="center"/>
    </xf>
    <xf numFmtId="49" fontId="36" fillId="8" borderId="55" xfId="0" applyNumberFormat="1" applyFont="1" applyFill="1" applyBorder="1" applyAlignment="1">
      <alignment horizontal="center" wrapText="1"/>
    </xf>
    <xf numFmtId="49" fontId="36" fillId="8" borderId="52" xfId="0" applyNumberFormat="1" applyFont="1" applyFill="1" applyBorder="1" applyAlignment="1">
      <alignment horizontal="center" wrapText="1"/>
    </xf>
    <xf numFmtId="49" fontId="34" fillId="7" borderId="55" xfId="0" applyNumberFormat="1" applyFont="1" applyFill="1" applyBorder="1" applyAlignment="1">
      <alignment horizontal="center" wrapText="1"/>
    </xf>
    <xf numFmtId="49" fontId="15" fillId="7" borderId="51" xfId="0" applyNumberFormat="1" applyFont="1" applyFill="1" applyBorder="1" applyAlignment="1">
      <alignment horizontal="center" wrapText="1"/>
    </xf>
    <xf numFmtId="49" fontId="18" fillId="7" borderId="51" xfId="0" applyNumberFormat="1" applyFont="1" applyFill="1" applyBorder="1" applyAlignment="1">
      <alignment horizontal="center" wrapText="1"/>
    </xf>
    <xf numFmtId="49" fontId="36" fillId="8" borderId="41" xfId="0" applyNumberFormat="1" applyFont="1" applyFill="1" applyBorder="1" applyAlignment="1">
      <alignment horizontal="center" wrapText="1"/>
    </xf>
    <xf numFmtId="49" fontId="36" fillId="8" borderId="43" xfId="0" applyNumberFormat="1" applyFont="1" applyFill="1" applyBorder="1" applyAlignment="1">
      <alignment horizontal="center" wrapText="1"/>
    </xf>
    <xf numFmtId="49" fontId="36" fillId="8" borderId="42" xfId="0" applyNumberFormat="1" applyFont="1" applyFill="1" applyBorder="1" applyAlignment="1">
      <alignment horizontal="center" wrapText="1"/>
    </xf>
    <xf numFmtId="49" fontId="35" fillId="8" borderId="43" xfId="0" applyNumberFormat="1" applyFont="1" applyFill="1" applyBorder="1" applyAlignment="1">
      <alignment horizontal="center" wrapText="1"/>
    </xf>
    <xf numFmtId="49" fontId="36" fillId="8" borderId="46" xfId="0" applyNumberFormat="1" applyFont="1" applyFill="1" applyBorder="1" applyAlignment="1">
      <alignment horizontal="center" wrapText="1"/>
    </xf>
    <xf numFmtId="0" fontId="22" fillId="0" borderId="18" xfId="0" applyFont="1" applyBorder="1" applyAlignment="1">
      <alignment horizontal="left" wrapText="1"/>
    </xf>
    <xf numFmtId="0" fontId="22" fillId="0" borderId="13" xfId="0" applyFont="1" applyBorder="1" applyAlignment="1">
      <alignment wrapText="1"/>
    </xf>
    <xf numFmtId="0" fontId="26" fillId="0" borderId="10" xfId="0" applyFont="1" applyBorder="1" applyAlignment="1">
      <alignment horizontal="left" wrapText="1"/>
    </xf>
    <xf numFmtId="0" fontId="8" fillId="0" borderId="11" xfId="0" applyFont="1" applyBorder="1" applyAlignment="1">
      <alignment horizontal="left" wrapText="1"/>
    </xf>
    <xf numFmtId="49" fontId="18" fillId="7" borderId="1" xfId="0" applyNumberFormat="1" applyFont="1" applyFill="1" applyBorder="1" applyAlignment="1">
      <alignment horizontal="center"/>
    </xf>
    <xf numFmtId="49" fontId="33" fillId="7" borderId="1" xfId="0" applyNumberFormat="1" applyFont="1" applyFill="1" applyBorder="1" applyAlignment="1">
      <alignment horizontal="center"/>
    </xf>
    <xf numFmtId="49" fontId="33" fillId="7" borderId="58" xfId="0" applyNumberFormat="1" applyFont="1" applyFill="1" applyBorder="1" applyAlignment="1">
      <alignment horizontal="center"/>
    </xf>
    <xf numFmtId="164" fontId="6" fillId="2" borderId="10" xfId="0" applyNumberFormat="1" applyFont="1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21" fillId="0" borderId="11" xfId="0" applyNumberFormat="1" applyFont="1" applyBorder="1" applyAlignment="1">
      <alignment horizontal="center"/>
    </xf>
    <xf numFmtId="0" fontId="21" fillId="0" borderId="9" xfId="0" applyFont="1" applyBorder="1"/>
    <xf numFmtId="164" fontId="39" fillId="0" borderId="11" xfId="0" applyNumberFormat="1" applyFont="1" applyBorder="1"/>
    <xf numFmtId="164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ill="1"/>
    <xf numFmtId="49" fontId="33" fillId="7" borderId="57" xfId="0" applyNumberFormat="1" applyFont="1" applyFill="1" applyBorder="1" applyAlignment="1">
      <alignment horizontal="center"/>
    </xf>
    <xf numFmtId="49" fontId="35" fillId="7" borderId="60" xfId="0" applyNumberFormat="1" applyFont="1" applyFill="1" applyBorder="1" applyAlignment="1">
      <alignment horizontal="center" wrapText="1"/>
    </xf>
    <xf numFmtId="0" fontId="18" fillId="7" borderId="60" xfId="0" applyFont="1" applyFill="1" applyBorder="1" applyAlignment="1">
      <alignment horizontal="center" vertical="top" wrapText="1"/>
    </xf>
    <xf numFmtId="49" fontId="18" fillId="7" borderId="60" xfId="0" applyNumberFormat="1" applyFont="1" applyFill="1" applyBorder="1" applyAlignment="1">
      <alignment horizontal="center"/>
    </xf>
    <xf numFmtId="164" fontId="6" fillId="7" borderId="60" xfId="0" applyNumberFormat="1" applyFont="1" applyFill="1" applyBorder="1" applyAlignment="1">
      <alignment horizontal="center" wrapText="1"/>
    </xf>
    <xf numFmtId="0" fontId="23" fillId="7" borderId="60" xfId="0" applyFont="1" applyFill="1" applyBorder="1" applyAlignment="1">
      <alignment horizontal="center" wrapText="1"/>
    </xf>
    <xf numFmtId="0" fontId="27" fillId="7" borderId="60" xfId="0" applyFont="1" applyFill="1" applyBorder="1" applyAlignment="1">
      <alignment horizontal="center"/>
    </xf>
    <xf numFmtId="164" fontId="28" fillId="7" borderId="60" xfId="0" applyNumberFormat="1" applyFont="1" applyFill="1" applyBorder="1"/>
    <xf numFmtId="164" fontId="42" fillId="7" borderId="61" xfId="0" applyNumberFormat="1" applyFont="1" applyFill="1" applyBorder="1" applyAlignment="1">
      <alignment vertical="top"/>
    </xf>
    <xf numFmtId="0" fontId="41" fillId="0" borderId="63" xfId="0" applyFont="1" applyBorder="1" applyAlignment="1">
      <alignment vertical="top"/>
    </xf>
    <xf numFmtId="164" fontId="42" fillId="0" borderId="65" xfId="0" applyNumberFormat="1" applyFont="1" applyBorder="1" applyAlignment="1">
      <alignment vertical="top"/>
    </xf>
    <xf numFmtId="0" fontId="21" fillId="0" borderId="70" xfId="0" applyFont="1" applyBorder="1" applyAlignment="1">
      <alignment vertical="top"/>
    </xf>
    <xf numFmtId="0" fontId="24" fillId="9" borderId="74" xfId="0" applyFont="1" applyFill="1" applyBorder="1" applyAlignment="1">
      <alignment wrapText="1"/>
    </xf>
    <xf numFmtId="49" fontId="18" fillId="7" borderId="75" xfId="0" applyNumberFormat="1" applyFont="1" applyFill="1" applyBorder="1" applyAlignment="1">
      <alignment horizontal="center" wrapText="1"/>
    </xf>
    <xf numFmtId="0" fontId="18" fillId="7" borderId="76" xfId="0" applyFont="1" applyFill="1" applyBorder="1" applyAlignment="1">
      <alignment horizontal="center"/>
    </xf>
    <xf numFmtId="49" fontId="18" fillId="7" borderId="77" xfId="0" applyNumberFormat="1" applyFont="1" applyFill="1" applyBorder="1" applyAlignment="1">
      <alignment horizontal="center"/>
    </xf>
    <xf numFmtId="164" fontId="6" fillId="0" borderId="78" xfId="0" applyNumberFormat="1" applyFont="1" applyFill="1" applyBorder="1" applyAlignment="1">
      <alignment horizontal="center"/>
    </xf>
    <xf numFmtId="0" fontId="6" fillId="0" borderId="74" xfId="0" applyFont="1" applyFill="1" applyBorder="1" applyAlignment="1">
      <alignment horizontal="center"/>
    </xf>
    <xf numFmtId="0" fontId="0" fillId="0" borderId="79" xfId="0" applyFill="1" applyBorder="1"/>
    <xf numFmtId="0" fontId="0" fillId="0" borderId="74" xfId="0" applyFill="1" applyBorder="1"/>
    <xf numFmtId="0" fontId="0" fillId="0" borderId="82" xfId="0" applyBorder="1" applyAlignment="1">
      <alignment wrapText="1"/>
    </xf>
    <xf numFmtId="49" fontId="18" fillId="7" borderId="83" xfId="0" applyNumberFormat="1" applyFont="1" applyFill="1" applyBorder="1" applyAlignment="1">
      <alignment horizontal="center" wrapText="1"/>
    </xf>
    <xf numFmtId="0" fontId="18" fillId="7" borderId="84" xfId="0" applyFont="1" applyFill="1" applyBorder="1" applyAlignment="1">
      <alignment horizontal="center"/>
    </xf>
    <xf numFmtId="49" fontId="18" fillId="7" borderId="85" xfId="0" applyNumberFormat="1" applyFont="1" applyFill="1" applyBorder="1" applyAlignment="1">
      <alignment horizontal="center"/>
    </xf>
    <xf numFmtId="164" fontId="6" fillId="2" borderId="82" xfId="0" applyNumberFormat="1" applyFont="1" applyFill="1" applyBorder="1" applyAlignment="1">
      <alignment horizontal="center"/>
    </xf>
    <xf numFmtId="0" fontId="6" fillId="2" borderId="82" xfId="0" applyFont="1" applyFill="1" applyBorder="1" applyAlignment="1">
      <alignment horizontal="center"/>
    </xf>
    <xf numFmtId="0" fontId="0" fillId="0" borderId="82" xfId="0" applyBorder="1"/>
    <xf numFmtId="0" fontId="23" fillId="0" borderId="63" xfId="0" applyFont="1" applyBorder="1" applyAlignment="1">
      <alignment vertical="top"/>
    </xf>
    <xf numFmtId="0" fontId="41" fillId="0" borderId="67" xfId="0" applyFont="1" applyBorder="1" applyAlignment="1">
      <alignment vertical="top"/>
    </xf>
    <xf numFmtId="0" fontId="23" fillId="0" borderId="67" xfId="0" applyFont="1" applyBorder="1" applyAlignment="1">
      <alignment vertical="top"/>
    </xf>
    <xf numFmtId="0" fontId="23" fillId="0" borderId="65" xfId="0" applyFont="1" applyBorder="1" applyAlignment="1">
      <alignment vertical="top"/>
    </xf>
    <xf numFmtId="0" fontId="41" fillId="10" borderId="63" xfId="0" applyFont="1" applyFill="1" applyBorder="1" applyAlignment="1">
      <alignment vertical="top"/>
    </xf>
    <xf numFmtId="0" fontId="0" fillId="9" borderId="88" xfId="0" applyFill="1" applyBorder="1" applyAlignment="1">
      <alignment wrapText="1"/>
    </xf>
    <xf numFmtId="49" fontId="18" fillId="8" borderId="89" xfId="0" applyNumberFormat="1" applyFont="1" applyFill="1" applyBorder="1" applyAlignment="1">
      <alignment horizontal="center" wrapText="1"/>
    </xf>
    <xf numFmtId="0" fontId="18" fillId="8" borderId="90" xfId="0" applyFont="1" applyFill="1" applyBorder="1" applyAlignment="1">
      <alignment horizontal="center"/>
    </xf>
    <xf numFmtId="49" fontId="18" fillId="8" borderId="91" xfId="0" applyNumberFormat="1" applyFont="1" applyFill="1" applyBorder="1" applyAlignment="1">
      <alignment horizontal="center"/>
    </xf>
    <xf numFmtId="164" fontId="6" fillId="2" borderId="56" xfId="0" applyNumberFormat="1" applyFont="1" applyFill="1" applyBorder="1" applyAlignment="1">
      <alignment horizontal="center"/>
    </xf>
    <xf numFmtId="0" fontId="0" fillId="0" borderId="92" xfId="0" applyBorder="1" applyAlignment="1">
      <alignment horizontal="center"/>
    </xf>
    <xf numFmtId="0" fontId="0" fillId="0" borderId="56" xfId="0" applyBorder="1"/>
    <xf numFmtId="0" fontId="0" fillId="0" borderId="92" xfId="0" applyBorder="1"/>
    <xf numFmtId="0" fontId="23" fillId="0" borderId="93" xfId="0" applyFont="1" applyBorder="1" applyAlignment="1">
      <alignment vertical="top"/>
    </xf>
    <xf numFmtId="164" fontId="6" fillId="7" borderId="94" xfId="0" applyNumberFormat="1" applyFont="1" applyFill="1" applyBorder="1" applyAlignment="1">
      <alignment horizontal="center" wrapText="1"/>
    </xf>
    <xf numFmtId="0" fontId="23" fillId="7" borderId="94" xfId="0" applyFont="1" applyFill="1" applyBorder="1" applyAlignment="1">
      <alignment horizontal="center" wrapText="1"/>
    </xf>
    <xf numFmtId="0" fontId="27" fillId="7" borderId="94" xfId="0" applyFont="1" applyFill="1" applyBorder="1" applyAlignment="1">
      <alignment horizontal="center"/>
    </xf>
    <xf numFmtId="164" fontId="28" fillId="7" borderId="94" xfId="0" applyNumberFormat="1" applyFont="1" applyFill="1" applyBorder="1"/>
    <xf numFmtId="164" fontId="42" fillId="7" borderId="95" xfId="0" applyNumberFormat="1" applyFont="1" applyFill="1" applyBorder="1" applyAlignment="1">
      <alignment vertical="top"/>
    </xf>
    <xf numFmtId="0" fontId="41" fillId="0" borderId="72" xfId="0" applyFont="1" applyBorder="1" applyAlignment="1">
      <alignment vertical="top"/>
    </xf>
    <xf numFmtId="0" fontId="41" fillId="0" borderId="96" xfId="0" applyFont="1" applyBorder="1" applyAlignment="1">
      <alignment vertical="top"/>
    </xf>
    <xf numFmtId="0" fontId="41" fillId="0" borderId="97" xfId="0" applyFont="1" applyBorder="1" applyAlignment="1">
      <alignment vertical="top"/>
    </xf>
    <xf numFmtId="0" fontId="41" fillId="0" borderId="65" xfId="0" applyFont="1" applyBorder="1" applyAlignment="1">
      <alignment vertical="top"/>
    </xf>
    <xf numFmtId="49" fontId="36" fillId="8" borderId="98" xfId="0" applyNumberFormat="1" applyFont="1" applyFill="1" applyBorder="1" applyAlignment="1">
      <alignment horizontal="center" wrapText="1"/>
    </xf>
    <xf numFmtId="49" fontId="33" fillId="8" borderId="74" xfId="0" applyNumberFormat="1" applyFont="1" applyFill="1" applyBorder="1" applyAlignment="1">
      <alignment horizontal="center"/>
    </xf>
    <xf numFmtId="49" fontId="25" fillId="8" borderId="74" xfId="0" applyNumberFormat="1" applyFont="1" applyFill="1" applyBorder="1" applyAlignment="1">
      <alignment horizontal="center" wrapText="1"/>
    </xf>
    <xf numFmtId="164" fontId="21" fillId="0" borderId="74" xfId="0" applyNumberFormat="1" applyFont="1" applyBorder="1" applyAlignment="1">
      <alignment horizontal="center"/>
    </xf>
    <xf numFmtId="0" fontId="21" fillId="0" borderId="74" xfId="0" applyFont="1" applyBorder="1" applyAlignment="1">
      <alignment horizontal="center"/>
    </xf>
    <xf numFmtId="0" fontId="21" fillId="0" borderId="74" xfId="0" applyFont="1" applyBorder="1"/>
    <xf numFmtId="0" fontId="24" fillId="9" borderId="101" xfId="0" applyFont="1" applyFill="1" applyBorder="1" applyAlignment="1">
      <alignment horizontal="left" vertical="top" wrapText="1"/>
    </xf>
    <xf numFmtId="49" fontId="35" fillId="7" borderId="83" xfId="0" applyNumberFormat="1" applyFont="1" applyFill="1" applyBorder="1" applyAlignment="1">
      <alignment horizontal="center" wrapText="1"/>
    </xf>
    <xf numFmtId="49" fontId="18" fillId="7" borderId="102" xfId="0" applyNumberFormat="1" applyFont="1" applyFill="1" applyBorder="1" applyAlignment="1">
      <alignment horizontal="center"/>
    </xf>
    <xf numFmtId="164" fontId="6" fillId="0" borderId="101" xfId="0" applyNumberFormat="1" applyFont="1" applyFill="1" applyBorder="1" applyAlignment="1">
      <alignment horizontal="center"/>
    </xf>
    <xf numFmtId="164" fontId="6" fillId="0" borderId="82" xfId="0" applyNumberFormat="1" applyFont="1" applyFill="1" applyBorder="1" applyAlignment="1">
      <alignment horizontal="center"/>
    </xf>
    <xf numFmtId="164" fontId="6" fillId="0" borderId="103" xfId="0" applyNumberFormat="1" applyFont="1" applyFill="1" applyBorder="1" applyAlignment="1">
      <alignment horizontal="center"/>
    </xf>
    <xf numFmtId="0" fontId="55" fillId="0" borderId="96" xfId="0" applyFont="1" applyFill="1" applyBorder="1" applyAlignment="1">
      <alignment horizontal="center" vertical="center" wrapText="1"/>
    </xf>
    <xf numFmtId="0" fontId="2" fillId="0" borderId="78" xfId="0" applyFont="1" applyBorder="1" applyAlignment="1">
      <alignment horizontal="left" vertical="top" wrapText="1"/>
    </xf>
    <xf numFmtId="49" fontId="15" fillId="7" borderId="104" xfId="0" applyNumberFormat="1" applyFont="1" applyFill="1" applyBorder="1" applyAlignment="1">
      <alignment horizontal="center" wrapText="1"/>
    </xf>
    <xf numFmtId="49" fontId="18" fillId="7" borderId="105" xfId="0" applyNumberFormat="1" applyFont="1" applyFill="1" applyBorder="1" applyAlignment="1">
      <alignment horizontal="center"/>
    </xf>
    <xf numFmtId="164" fontId="6" fillId="2" borderId="98" xfId="0" applyNumberFormat="1" applyFont="1" applyFill="1" applyBorder="1" applyAlignment="1">
      <alignment horizontal="center"/>
    </xf>
    <xf numFmtId="0" fontId="6" fillId="2" borderId="74" xfId="0" applyFont="1" applyFill="1" applyBorder="1" applyAlignment="1">
      <alignment horizontal="center"/>
    </xf>
    <xf numFmtId="0" fontId="0" fillId="0" borderId="74" xfId="0" applyBorder="1"/>
    <xf numFmtId="0" fontId="13" fillId="0" borderId="21" xfId="0" applyFont="1" applyFill="1" applyBorder="1" applyAlignment="1">
      <alignment horizontal="center" vertical="center" wrapText="1"/>
    </xf>
    <xf numFmtId="0" fontId="17" fillId="0" borderId="50" xfId="0" applyFont="1" applyFill="1" applyBorder="1" applyAlignment="1">
      <alignment horizontal="center" vertical="center" wrapText="1"/>
    </xf>
    <xf numFmtId="49" fontId="15" fillId="8" borderId="107" xfId="0" applyNumberFormat="1" applyFont="1" applyFill="1" applyBorder="1" applyAlignment="1">
      <alignment horizontal="center" vertical="center" wrapText="1"/>
    </xf>
    <xf numFmtId="0" fontId="15" fillId="8" borderId="108" xfId="0" applyFont="1" applyFill="1" applyBorder="1" applyAlignment="1">
      <alignment horizontal="center" vertical="center" wrapText="1"/>
    </xf>
    <xf numFmtId="49" fontId="15" fillId="8" borderId="109" xfId="0" applyNumberFormat="1" applyFont="1" applyFill="1" applyBorder="1" applyAlignment="1">
      <alignment horizontal="center" vertical="center" wrapText="1"/>
    </xf>
    <xf numFmtId="164" fontId="16" fillId="11" borderId="35" xfId="0" applyNumberFormat="1" applyFont="1" applyFill="1" applyBorder="1"/>
    <xf numFmtId="164" fontId="16" fillId="11" borderId="36" xfId="0" applyNumberFormat="1" applyFont="1" applyFill="1" applyBorder="1"/>
    <xf numFmtId="164" fontId="16" fillId="11" borderId="37" xfId="0" applyNumberFormat="1" applyFont="1" applyFill="1" applyBorder="1"/>
    <xf numFmtId="0" fontId="0" fillId="0" borderId="3" xfId="0" applyBorder="1"/>
    <xf numFmtId="1" fontId="0" fillId="0" borderId="39" xfId="0" applyNumberFormat="1" applyBorder="1"/>
    <xf numFmtId="0" fontId="0" fillId="0" borderId="3" xfId="0" applyFill="1" applyBorder="1"/>
    <xf numFmtId="0" fontId="0" fillId="0" borderId="22" xfId="0" applyBorder="1"/>
    <xf numFmtId="1" fontId="0" fillId="0" borderId="49" xfId="0" applyNumberFormat="1" applyBorder="1"/>
    <xf numFmtId="0" fontId="0" fillId="11" borderId="35" xfId="0" applyFill="1" applyBorder="1"/>
    <xf numFmtId="1" fontId="0" fillId="11" borderId="37" xfId="0" applyNumberFormat="1" applyFill="1" applyBorder="1"/>
    <xf numFmtId="164" fontId="26" fillId="0" borderId="3" xfId="0" applyNumberFormat="1" applyFont="1" applyBorder="1"/>
    <xf numFmtId="164" fontId="0" fillId="0" borderId="39" xfId="0" applyNumberFormat="1" applyBorder="1"/>
    <xf numFmtId="164" fontId="26" fillId="0" borderId="39" xfId="0" applyNumberFormat="1" applyFont="1" applyBorder="1"/>
    <xf numFmtId="164" fontId="0" fillId="0" borderId="39" xfId="0" applyNumberFormat="1" applyBorder="1" applyAlignment="1">
      <alignment vertical="center" wrapText="1"/>
    </xf>
    <xf numFmtId="164" fontId="26" fillId="0" borderId="24" xfId="0" applyNumberFormat="1" applyFont="1" applyBorder="1"/>
    <xf numFmtId="164" fontId="0" fillId="0" borderId="29" xfId="0" applyNumberFormat="1" applyBorder="1"/>
    <xf numFmtId="164" fontId="0" fillId="0" borderId="38" xfId="0" applyNumberFormat="1" applyBorder="1"/>
    <xf numFmtId="0" fontId="0" fillId="0" borderId="24" xfId="0" applyBorder="1"/>
    <xf numFmtId="1" fontId="0" fillId="0" borderId="38" xfId="0" applyNumberFormat="1" applyBorder="1"/>
    <xf numFmtId="164" fontId="26" fillId="0" borderId="29" xfId="0" applyNumberFormat="1" applyFont="1" applyBorder="1"/>
    <xf numFmtId="164" fontId="26" fillId="0" borderId="23" xfId="0" applyNumberFormat="1" applyFont="1" applyBorder="1"/>
    <xf numFmtId="164" fontId="0" fillId="0" borderId="47" xfId="0" applyNumberFormat="1" applyBorder="1"/>
    <xf numFmtId="164" fontId="0" fillId="0" borderId="40" xfId="0" applyNumberFormat="1" applyBorder="1" applyAlignment="1">
      <alignment vertical="center" wrapText="1"/>
    </xf>
    <xf numFmtId="0" fontId="13" fillId="12" borderId="4" xfId="0" applyFont="1" applyFill="1" applyBorder="1" applyAlignment="1">
      <alignment horizontal="center" wrapText="1"/>
    </xf>
    <xf numFmtId="0" fontId="16" fillId="12" borderId="35" xfId="0" applyFont="1" applyFill="1" applyBorder="1" applyAlignment="1">
      <alignment wrapText="1"/>
    </xf>
    <xf numFmtId="164" fontId="16" fillId="12" borderId="36" xfId="0" applyNumberFormat="1" applyFont="1" applyFill="1" applyBorder="1" applyAlignment="1">
      <alignment wrapText="1"/>
    </xf>
    <xf numFmtId="164" fontId="16" fillId="12" borderId="37" xfId="0" applyNumberFormat="1" applyFont="1" applyFill="1" applyBorder="1" applyAlignment="1">
      <alignment wrapText="1"/>
    </xf>
    <xf numFmtId="0" fontId="23" fillId="12" borderId="26" xfId="0" applyFont="1" applyFill="1" applyBorder="1" applyAlignment="1">
      <alignment horizontal="center" vertical="center" wrapText="1"/>
    </xf>
    <xf numFmtId="1" fontId="23" fillId="12" borderId="35" xfId="0" applyNumberFormat="1" applyFont="1" applyFill="1" applyBorder="1" applyAlignment="1">
      <alignment horizontal="center" vertical="center" wrapText="1"/>
    </xf>
    <xf numFmtId="1" fontId="23" fillId="12" borderId="37" xfId="0" applyNumberFormat="1" applyFont="1" applyFill="1" applyBorder="1" applyAlignment="1">
      <alignment horizontal="center" vertical="center" wrapText="1"/>
    </xf>
    <xf numFmtId="0" fontId="0" fillId="12" borderId="0" xfId="0" applyFill="1" applyAlignment="1">
      <alignment horizontal="center" vertical="center"/>
    </xf>
    <xf numFmtId="0" fontId="23" fillId="12" borderId="25" xfId="0" applyFont="1" applyFill="1" applyBorder="1" applyAlignment="1">
      <alignment horizontal="center" vertical="center" wrapText="1"/>
    </xf>
    <xf numFmtId="0" fontId="13" fillId="11" borderId="5" xfId="0" applyFont="1" applyFill="1" applyBorder="1" applyAlignment="1">
      <alignment horizontal="center"/>
    </xf>
    <xf numFmtId="0" fontId="23" fillId="10" borderId="63" xfId="0" applyFont="1" applyFill="1" applyBorder="1" applyAlignment="1">
      <alignment horizontal="center" vertical="center" wrapText="1"/>
    </xf>
    <xf numFmtId="0" fontId="23" fillId="10" borderId="67" xfId="0" applyFont="1" applyFill="1" applyBorder="1" applyAlignment="1">
      <alignment horizontal="center" vertical="center" wrapText="1"/>
    </xf>
    <xf numFmtId="0" fontId="23" fillId="10" borderId="99" xfId="0" applyFont="1" applyFill="1" applyBorder="1" applyAlignment="1">
      <alignment horizontal="center" vertical="center" wrapText="1"/>
    </xf>
    <xf numFmtId="0" fontId="40" fillId="8" borderId="62" xfId="0" applyFont="1" applyFill="1" applyBorder="1" applyAlignment="1">
      <alignment horizontal="center" vertical="center" wrapText="1"/>
    </xf>
    <xf numFmtId="0" fontId="40" fillId="8" borderId="64" xfId="0" applyFont="1" applyFill="1" applyBorder="1" applyAlignment="1">
      <alignment horizontal="center" vertical="center" wrapText="1"/>
    </xf>
    <xf numFmtId="0" fontId="13" fillId="7" borderId="69" xfId="0" applyFont="1" applyFill="1" applyBorder="1" applyAlignment="1">
      <alignment horizontal="center" vertical="center" wrapText="1"/>
    </xf>
    <xf numFmtId="0" fontId="13" fillId="7" borderId="66" xfId="0" applyFont="1" applyFill="1" applyBorder="1" applyAlignment="1">
      <alignment horizontal="center" vertical="center" wrapText="1"/>
    </xf>
    <xf numFmtId="0" fontId="13" fillId="7" borderId="68" xfId="0" applyFont="1" applyFill="1" applyBorder="1" applyAlignment="1">
      <alignment horizontal="center" vertical="center" wrapText="1"/>
    </xf>
    <xf numFmtId="0" fontId="13" fillId="8" borderId="69" xfId="0" applyFont="1" applyFill="1" applyBorder="1" applyAlignment="1">
      <alignment horizontal="center" vertical="center" wrapText="1"/>
    </xf>
    <xf numFmtId="0" fontId="13" fillId="8" borderId="66" xfId="0" applyFont="1" applyFill="1" applyBorder="1" applyAlignment="1">
      <alignment horizontal="center" vertical="center" wrapText="1"/>
    </xf>
    <xf numFmtId="0" fontId="13" fillId="8" borderId="68" xfId="0" applyFont="1" applyFill="1" applyBorder="1" applyAlignment="1">
      <alignment horizontal="center" vertical="center" wrapText="1"/>
    </xf>
    <xf numFmtId="0" fontId="13" fillId="7" borderId="87" xfId="0" applyFont="1" applyFill="1" applyBorder="1" applyAlignment="1">
      <alignment horizontal="center" vertical="center" wrapText="1"/>
    </xf>
    <xf numFmtId="0" fontId="23" fillId="10" borderId="97" xfId="0" applyFont="1" applyFill="1" applyBorder="1" applyAlignment="1">
      <alignment horizontal="center" vertical="center" wrapText="1"/>
    </xf>
    <xf numFmtId="0" fontId="23" fillId="10" borderId="72" xfId="0" applyFont="1" applyFill="1" applyBorder="1" applyAlignment="1">
      <alignment horizontal="center" vertical="center" wrapText="1"/>
    </xf>
    <xf numFmtId="0" fontId="23" fillId="10" borderId="96" xfId="0" applyFont="1" applyFill="1" applyBorder="1" applyAlignment="1">
      <alignment horizontal="center" vertical="center" wrapText="1"/>
    </xf>
    <xf numFmtId="0" fontId="23" fillId="10" borderId="65" xfId="0" applyFont="1" applyFill="1" applyBorder="1" applyAlignment="1">
      <alignment horizontal="center" vertical="center" wrapText="1"/>
    </xf>
    <xf numFmtId="0" fontId="16" fillId="10" borderId="63" xfId="0" applyFont="1" applyFill="1" applyBorder="1" applyAlignment="1">
      <alignment horizontal="center" vertical="top" wrapText="1"/>
    </xf>
    <xf numFmtId="0" fontId="16" fillId="10" borderId="67" xfId="0" applyFont="1" applyFill="1" applyBorder="1" applyAlignment="1">
      <alignment horizontal="center" vertical="top" wrapText="1"/>
    </xf>
    <xf numFmtId="0" fontId="16" fillId="10" borderId="99" xfId="0" applyFont="1" applyFill="1" applyBorder="1" applyAlignment="1">
      <alignment horizontal="center" vertical="top" wrapText="1"/>
    </xf>
    <xf numFmtId="0" fontId="13" fillId="8" borderId="71" xfId="0" applyFont="1" applyFill="1" applyBorder="1" applyAlignment="1">
      <alignment horizontal="center" vertical="center" wrapText="1"/>
    </xf>
    <xf numFmtId="0" fontId="13" fillId="8" borderId="62" xfId="0" applyFont="1" applyFill="1" applyBorder="1" applyAlignment="1">
      <alignment horizontal="center" vertical="center" wrapText="1"/>
    </xf>
    <xf numFmtId="0" fontId="13" fillId="8" borderId="73" xfId="0" applyFont="1" applyFill="1" applyBorder="1" applyAlignment="1">
      <alignment horizontal="center" vertical="center" wrapText="1"/>
    </xf>
    <xf numFmtId="0" fontId="20" fillId="10" borderId="67" xfId="0" applyFont="1" applyFill="1" applyBorder="1" applyAlignment="1">
      <alignment horizontal="center" vertical="center" wrapText="1"/>
    </xf>
    <xf numFmtId="0" fontId="20" fillId="10" borderId="65" xfId="0" applyFont="1" applyFill="1" applyBorder="1" applyAlignment="1">
      <alignment horizontal="center" vertical="center" wrapText="1"/>
    </xf>
    <xf numFmtId="0" fontId="13" fillId="7" borderId="100" xfId="0" applyFont="1" applyFill="1" applyBorder="1" applyAlignment="1">
      <alignment horizontal="center" vertical="center" wrapText="1"/>
    </xf>
    <xf numFmtId="0" fontId="13" fillId="7" borderId="62" xfId="0" applyFont="1" applyFill="1" applyBorder="1" applyAlignment="1">
      <alignment horizontal="center" vertical="center" wrapText="1"/>
    </xf>
    <xf numFmtId="0" fontId="13" fillId="7" borderId="64" xfId="0" applyFont="1" applyFill="1" applyBorder="1" applyAlignment="1">
      <alignment horizontal="center" vertical="center" wrapText="1"/>
    </xf>
    <xf numFmtId="0" fontId="13" fillId="7" borderId="71" xfId="0" applyFont="1" applyFill="1" applyBorder="1" applyAlignment="1">
      <alignment horizontal="center" vertical="center" wrapText="1"/>
    </xf>
    <xf numFmtId="0" fontId="13" fillId="7" borderId="73" xfId="0" applyFont="1" applyFill="1" applyBorder="1" applyAlignment="1">
      <alignment horizontal="center" vertical="center" wrapText="1"/>
    </xf>
    <xf numFmtId="0" fontId="55" fillId="10" borderId="61" xfId="0" applyFont="1" applyFill="1" applyBorder="1" applyAlignment="1">
      <alignment horizontal="center" vertical="center" wrapText="1"/>
    </xf>
    <xf numFmtId="0" fontId="55" fillId="10" borderId="72" xfId="0" applyFont="1" applyFill="1" applyBorder="1" applyAlignment="1">
      <alignment horizontal="center" vertical="center" wrapText="1"/>
    </xf>
    <xf numFmtId="0" fontId="55" fillId="10" borderId="96" xfId="0" applyFont="1" applyFill="1" applyBorder="1" applyAlignment="1">
      <alignment horizontal="center" vertical="center" wrapText="1"/>
    </xf>
    <xf numFmtId="0" fontId="23" fillId="10" borderId="80" xfId="0" applyFont="1" applyFill="1" applyBorder="1" applyAlignment="1">
      <alignment horizontal="center" vertical="center" wrapText="1"/>
    </xf>
    <xf numFmtId="0" fontId="13" fillId="7" borderId="59" xfId="0" applyFont="1" applyFill="1" applyBorder="1" applyAlignment="1">
      <alignment horizontal="center" vertical="center" wrapText="1"/>
    </xf>
    <xf numFmtId="0" fontId="13" fillId="7" borderId="60" xfId="0" applyFont="1" applyFill="1" applyBorder="1" applyAlignment="1">
      <alignment horizontal="center" vertical="center" wrapText="1"/>
    </xf>
    <xf numFmtId="0" fontId="16" fillId="8" borderId="62" xfId="0" applyFont="1" applyFill="1" applyBorder="1" applyAlignment="1">
      <alignment horizontal="center" vertical="top" wrapText="1"/>
    </xf>
    <xf numFmtId="0" fontId="16" fillId="8" borderId="64" xfId="0" applyFont="1" applyFill="1" applyBorder="1" applyAlignment="1">
      <alignment horizontal="center" vertical="top" wrapText="1"/>
    </xf>
    <xf numFmtId="0" fontId="13" fillId="8" borderId="87" xfId="0" applyFont="1" applyFill="1" applyBorder="1" applyAlignment="1">
      <alignment horizontal="center" vertical="center" wrapText="1"/>
    </xf>
    <xf numFmtId="0" fontId="23" fillId="10" borderId="86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06" xfId="0" applyFont="1" applyBorder="1" applyAlignment="1">
      <alignment horizontal="center" vertical="center" wrapText="1"/>
    </xf>
    <xf numFmtId="0" fontId="13" fillId="7" borderId="81" xfId="0" applyFont="1" applyFill="1" applyBorder="1" applyAlignment="1">
      <alignment horizontal="center" vertical="center" wrapText="1"/>
    </xf>
    <xf numFmtId="0" fontId="13" fillId="8" borderId="64" xfId="0" applyFont="1" applyFill="1" applyBorder="1" applyAlignment="1">
      <alignment horizontal="center" vertical="center" wrapText="1"/>
    </xf>
    <xf numFmtId="0" fontId="30" fillId="7" borderId="59" xfId="0" applyFont="1" applyFill="1" applyBorder="1" applyAlignment="1">
      <alignment horizontal="center" vertical="top" wrapText="1"/>
    </xf>
    <xf numFmtId="0" fontId="30" fillId="7" borderId="94" xfId="0" applyFont="1" applyFill="1" applyBorder="1" applyAlignment="1">
      <alignment horizontal="center" vertical="top" wrapText="1"/>
    </xf>
    <xf numFmtId="0" fontId="30" fillId="7" borderId="95" xfId="0" applyFont="1" applyFill="1" applyBorder="1" applyAlignment="1">
      <alignment horizontal="center" vertical="top" wrapText="1"/>
    </xf>
    <xf numFmtId="164" fontId="19" fillId="4" borderId="17" xfId="0" applyNumberFormat="1" applyFont="1" applyFill="1" applyBorder="1" applyAlignment="1">
      <alignment horizontal="center" vertical="center" wrapText="1"/>
    </xf>
    <xf numFmtId="164" fontId="19" fillId="4" borderId="110" xfId="0" applyNumberFormat="1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19" fillId="3" borderId="111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111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20" fillId="0" borderId="111" xfId="0" applyFont="1" applyBorder="1" applyAlignment="1">
      <alignment horizontal="center" vertical="center"/>
    </xf>
    <xf numFmtId="0" fontId="13" fillId="7" borderId="19" xfId="0" applyFont="1" applyFill="1" applyBorder="1" applyAlignment="1">
      <alignment horizontal="center" vertical="center" wrapText="1"/>
    </xf>
    <xf numFmtId="0" fontId="13" fillId="7" borderId="33" xfId="0" applyFont="1" applyFill="1" applyBorder="1" applyAlignment="1">
      <alignment horizontal="center" vertical="center" wrapText="1"/>
    </xf>
    <xf numFmtId="0" fontId="13" fillId="7" borderId="32" xfId="0" applyFont="1" applyFill="1" applyBorder="1" applyAlignment="1">
      <alignment horizontal="center" vertical="center" wrapText="1"/>
    </xf>
    <xf numFmtId="0" fontId="29" fillId="8" borderId="71" xfId="0" applyFont="1" applyFill="1" applyBorder="1" applyAlignment="1">
      <alignment horizontal="left" vertical="top" wrapText="1" indent="3"/>
    </xf>
    <xf numFmtId="0" fontId="29" fillId="8" borderId="33" xfId="0" applyFont="1" applyFill="1" applyBorder="1" applyAlignment="1">
      <alignment horizontal="left" vertical="top" wrapText="1" indent="3"/>
    </xf>
    <xf numFmtId="0" fontId="29" fillId="8" borderId="32" xfId="0" applyFont="1" applyFill="1" applyBorder="1" applyAlignment="1">
      <alignment horizontal="left" vertical="top" wrapText="1" indent="3"/>
    </xf>
    <xf numFmtId="0" fontId="23" fillId="10" borderId="63" xfId="0" applyFont="1" applyFill="1" applyBorder="1" applyAlignment="1">
      <alignment horizontal="center" vertical="top" wrapText="1"/>
    </xf>
    <xf numFmtId="0" fontId="23" fillId="10" borderId="67" xfId="0" applyFont="1" applyFill="1" applyBorder="1" applyAlignment="1">
      <alignment horizontal="center" vertical="top" wrapText="1"/>
    </xf>
    <xf numFmtId="0" fontId="23" fillId="10" borderId="65" xfId="0" applyFont="1" applyFill="1" applyBorder="1" applyAlignment="1">
      <alignment horizontal="center" vertical="top" wrapText="1"/>
    </xf>
    <xf numFmtId="0" fontId="20" fillId="10" borderId="63" xfId="0" applyFont="1" applyFill="1" applyBorder="1" applyAlignment="1">
      <alignment horizontal="center" vertical="top" wrapText="1"/>
    </xf>
    <xf numFmtId="0" fontId="20" fillId="10" borderId="67" xfId="0" applyFont="1" applyFill="1" applyBorder="1" applyAlignment="1">
      <alignment horizontal="center" vertical="top" wrapText="1"/>
    </xf>
    <xf numFmtId="0" fontId="20" fillId="10" borderId="65" xfId="0" applyFont="1" applyFill="1" applyBorder="1" applyAlignment="1">
      <alignment horizontal="center" vertical="top" wrapText="1"/>
    </xf>
    <xf numFmtId="0" fontId="16" fillId="10" borderId="67" xfId="0" applyFont="1" applyFill="1" applyBorder="1" applyAlignment="1">
      <alignment horizontal="center" vertical="top"/>
    </xf>
    <xf numFmtId="0" fontId="16" fillId="10" borderId="65" xfId="0" applyFont="1" applyFill="1" applyBorder="1" applyAlignment="1">
      <alignment horizontal="center" vertical="top"/>
    </xf>
    <xf numFmtId="0" fontId="17" fillId="6" borderId="63" xfId="0" applyFont="1" applyFill="1" applyBorder="1" applyAlignment="1">
      <alignment horizontal="center" vertical="center" wrapText="1"/>
    </xf>
    <xf numFmtId="0" fontId="17" fillId="6" borderId="67" xfId="0" applyFont="1" applyFill="1" applyBorder="1" applyAlignment="1">
      <alignment horizontal="center" vertical="center" wrapText="1"/>
    </xf>
    <xf numFmtId="0" fontId="17" fillId="6" borderId="99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center"/>
    </xf>
    <xf numFmtId="0" fontId="7" fillId="11" borderId="4" xfId="0" applyFont="1" applyFill="1" applyBorder="1" applyAlignment="1">
      <alignment horizontal="center"/>
    </xf>
    <xf numFmtId="0" fontId="7" fillId="11" borderId="25" xfId="0" applyFont="1" applyFill="1" applyBorder="1" applyAlignment="1">
      <alignment horizontal="center"/>
    </xf>
    <xf numFmtId="0" fontId="7" fillId="11" borderId="26" xfId="0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Normal 3" xfId="2" xr:uid="{00000000-0005-0000-0000-000002000000}"/>
  </cellStyles>
  <dxfs count="0"/>
  <tableStyles count="0" defaultTableStyle="TableStyleMedium9" defaultPivotStyle="PivotStyleLight16"/>
  <colors>
    <mruColors>
      <color rgb="FFFFFF99"/>
      <color rgb="FF66FF66"/>
      <color rgb="FFFFFF66"/>
      <color rgb="FF00FF00"/>
      <color rgb="FF66FF33"/>
      <color rgb="FFFF5050"/>
      <color rgb="FF8FE2FF"/>
      <color rgb="FF29C7FF"/>
      <color rgb="FF008E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K241"/>
  <sheetViews>
    <sheetView tabSelected="1" zoomScale="85" zoomScaleNormal="85" zoomScaleSheetLayoutView="100" workbookViewId="0">
      <pane ySplit="4" topLeftCell="A5" activePane="bottomLeft" state="frozen"/>
      <selection pane="bottomLeft" activeCell="J6" sqref="J6:J17"/>
    </sheetView>
  </sheetViews>
  <sheetFormatPr defaultColWidth="9.109375" defaultRowHeight="15.6" x14ac:dyDescent="0.3"/>
  <cols>
    <col min="1" max="1" width="17.6640625" style="6" customWidth="1"/>
    <col min="2" max="2" width="86.33203125" style="41" customWidth="1"/>
    <col min="3" max="3" width="10.88671875" style="210" customWidth="1"/>
    <col min="4" max="4" width="12.33203125" style="211" customWidth="1"/>
    <col min="5" max="5" width="9.44140625" style="212" customWidth="1"/>
    <col min="6" max="6" width="12.6640625" style="37" customWidth="1"/>
    <col min="7" max="7" width="9.109375" style="1" customWidth="1"/>
    <col min="9" max="9" width="18.5546875" customWidth="1"/>
    <col min="10" max="10" width="17" style="218" customWidth="1"/>
    <col min="11" max="11" width="9.109375" style="229"/>
    <col min="12" max="16384" width="9.109375" style="11"/>
  </cols>
  <sheetData>
    <row r="1" spans="1:11" s="36" customFormat="1" ht="23.4" customHeight="1" thickTop="1" thickBot="1" x14ac:dyDescent="0.35">
      <c r="A1" s="570" t="s">
        <v>702</v>
      </c>
      <c r="B1" s="571"/>
      <c r="C1" s="571"/>
      <c r="D1" s="571"/>
      <c r="E1" s="571"/>
      <c r="F1" s="571"/>
      <c r="G1" s="571"/>
      <c r="H1" s="571"/>
      <c r="I1" s="571"/>
      <c r="J1" s="572"/>
      <c r="K1" s="229"/>
    </row>
    <row r="2" spans="1:11" s="33" customFormat="1" ht="85.5" customHeight="1" thickBot="1" x14ac:dyDescent="0.4">
      <c r="A2" s="584" t="s">
        <v>659</v>
      </c>
      <c r="B2" s="585"/>
      <c r="C2" s="585"/>
      <c r="D2" s="585"/>
      <c r="E2" s="586"/>
      <c r="F2" s="365" t="s">
        <v>658</v>
      </c>
      <c r="G2" s="366">
        <f>SUM(G6:G227)</f>
        <v>0</v>
      </c>
      <c r="H2" s="368"/>
      <c r="I2" s="367"/>
      <c r="J2" s="595" t="s">
        <v>380</v>
      </c>
      <c r="K2" s="342"/>
    </row>
    <row r="3" spans="1:11" s="67" customFormat="1" ht="40.200000000000003" customHeight="1" thickBot="1" x14ac:dyDescent="0.35">
      <c r="A3" s="535" t="s">
        <v>56</v>
      </c>
      <c r="B3" s="566" t="s">
        <v>0</v>
      </c>
      <c r="C3" s="581" t="s">
        <v>386</v>
      </c>
      <c r="D3" s="582"/>
      <c r="E3" s="583"/>
      <c r="F3" s="573" t="s">
        <v>165</v>
      </c>
      <c r="G3" s="575" t="s">
        <v>58</v>
      </c>
      <c r="H3" s="577" t="s">
        <v>59</v>
      </c>
      <c r="I3" s="579" t="s">
        <v>100</v>
      </c>
      <c r="J3" s="596"/>
      <c r="K3" s="230"/>
    </row>
    <row r="4" spans="1:11" s="68" customFormat="1" ht="28.2" thickBot="1" x14ac:dyDescent="0.35">
      <c r="A4" s="564"/>
      <c r="B4" s="567"/>
      <c r="C4" s="491" t="s">
        <v>162</v>
      </c>
      <c r="D4" s="492" t="s">
        <v>163</v>
      </c>
      <c r="E4" s="493" t="s">
        <v>164</v>
      </c>
      <c r="F4" s="574"/>
      <c r="G4" s="576"/>
      <c r="H4" s="578"/>
      <c r="I4" s="580"/>
      <c r="J4" s="597"/>
      <c r="K4" s="228"/>
    </row>
    <row r="5" spans="1:11" s="359" customFormat="1" ht="19.2" thickTop="1" thickBot="1" x14ac:dyDescent="0.35">
      <c r="A5" s="489"/>
      <c r="B5" s="335"/>
      <c r="C5" s="360"/>
      <c r="D5" s="361"/>
      <c r="E5" s="360"/>
      <c r="F5" s="362"/>
      <c r="G5" s="363"/>
      <c r="H5" s="335"/>
      <c r="I5" s="364"/>
      <c r="J5" s="490"/>
      <c r="K5" s="358"/>
    </row>
    <row r="6" spans="1:11" ht="15" thickTop="1" x14ac:dyDescent="0.3">
      <c r="A6" s="568" t="s">
        <v>395</v>
      </c>
      <c r="B6" s="440" t="s">
        <v>217</v>
      </c>
      <c r="C6" s="441" t="s">
        <v>174</v>
      </c>
      <c r="D6" s="442" t="s">
        <v>43</v>
      </c>
      <c r="E6" s="443">
        <v>2</v>
      </c>
      <c r="F6" s="444">
        <v>8.9</v>
      </c>
      <c r="G6" s="445"/>
      <c r="H6" s="446"/>
      <c r="I6" s="446"/>
      <c r="J6" s="565" t="s">
        <v>712</v>
      </c>
    </row>
    <row r="7" spans="1:11" ht="14.4" x14ac:dyDescent="0.3">
      <c r="A7" s="533"/>
      <c r="B7" s="167" t="s">
        <v>404</v>
      </c>
      <c r="C7" s="91">
        <v>7</v>
      </c>
      <c r="D7" s="86" t="s">
        <v>43</v>
      </c>
      <c r="E7" s="73">
        <v>2</v>
      </c>
      <c r="F7" s="44">
        <v>4.5</v>
      </c>
      <c r="G7" s="15"/>
      <c r="H7" s="30"/>
      <c r="I7" s="30"/>
      <c r="J7" s="528"/>
    </row>
    <row r="8" spans="1:11" ht="14.4" x14ac:dyDescent="0.3">
      <c r="A8" s="533"/>
      <c r="B8" s="28" t="s">
        <v>405</v>
      </c>
      <c r="C8" s="108" t="s">
        <v>187</v>
      </c>
      <c r="D8" s="78" t="s">
        <v>166</v>
      </c>
      <c r="E8" s="74" t="s">
        <v>168</v>
      </c>
      <c r="F8" s="45">
        <v>15.5</v>
      </c>
      <c r="G8" s="15"/>
      <c r="H8" s="30"/>
      <c r="I8" s="30"/>
      <c r="J8" s="528"/>
    </row>
    <row r="9" spans="1:11" ht="14.4" x14ac:dyDescent="0.3">
      <c r="A9" s="533"/>
      <c r="B9" s="168" t="s">
        <v>667</v>
      </c>
      <c r="C9" s="90" t="s">
        <v>477</v>
      </c>
      <c r="D9" s="78" t="s">
        <v>42</v>
      </c>
      <c r="E9" s="74" t="s">
        <v>169</v>
      </c>
      <c r="F9" s="45">
        <v>4.3</v>
      </c>
      <c r="G9" s="15"/>
      <c r="H9" s="30"/>
      <c r="I9" s="30"/>
      <c r="J9" s="528"/>
    </row>
    <row r="10" spans="1:11" ht="14.4" x14ac:dyDescent="0.3">
      <c r="A10" s="533"/>
      <c r="B10" s="169" t="s">
        <v>123</v>
      </c>
      <c r="C10" s="90" t="s">
        <v>477</v>
      </c>
      <c r="D10" s="78" t="s">
        <v>42</v>
      </c>
      <c r="E10" s="74" t="s">
        <v>171</v>
      </c>
      <c r="F10" s="45">
        <v>3.6</v>
      </c>
      <c r="G10" s="15"/>
      <c r="H10" s="30"/>
      <c r="I10" s="30"/>
      <c r="J10" s="528"/>
    </row>
    <row r="11" spans="1:11" s="71" customFormat="1" ht="14.4" x14ac:dyDescent="0.3">
      <c r="A11" s="533"/>
      <c r="B11" s="170" t="s">
        <v>406</v>
      </c>
      <c r="C11" s="91" t="s">
        <v>170</v>
      </c>
      <c r="D11" s="86" t="s">
        <v>42</v>
      </c>
      <c r="E11" s="73">
        <v>4</v>
      </c>
      <c r="F11" s="44">
        <v>0.8</v>
      </c>
      <c r="G11" s="69"/>
      <c r="H11" s="70"/>
      <c r="I11" s="70"/>
      <c r="J11" s="528"/>
      <c r="K11" s="231"/>
    </row>
    <row r="12" spans="1:11" ht="14.4" x14ac:dyDescent="0.3">
      <c r="A12" s="533"/>
      <c r="B12" s="168" t="s">
        <v>124</v>
      </c>
      <c r="C12" s="90" t="s">
        <v>478</v>
      </c>
      <c r="D12" s="78" t="s">
        <v>177</v>
      </c>
      <c r="E12" s="74" t="s">
        <v>171</v>
      </c>
      <c r="F12" s="45">
        <v>3.4</v>
      </c>
      <c r="G12" s="15"/>
      <c r="H12" s="30"/>
      <c r="I12" s="30"/>
      <c r="J12" s="528"/>
    </row>
    <row r="13" spans="1:11" ht="14.4" x14ac:dyDescent="0.3">
      <c r="A13" s="533"/>
      <c r="B13" s="171" t="s">
        <v>122</v>
      </c>
      <c r="C13" s="90" t="s">
        <v>478</v>
      </c>
      <c r="D13" s="78" t="s">
        <v>41</v>
      </c>
      <c r="E13" s="74" t="s">
        <v>482</v>
      </c>
      <c r="F13" s="45">
        <v>2.9</v>
      </c>
      <c r="G13" s="15"/>
      <c r="H13" s="30"/>
      <c r="I13" s="30"/>
      <c r="J13" s="528"/>
    </row>
    <row r="14" spans="1:11" s="71" customFormat="1" ht="14.4" x14ac:dyDescent="0.3">
      <c r="A14" s="533"/>
      <c r="B14" s="170" t="s">
        <v>126</v>
      </c>
      <c r="C14" s="91" t="s">
        <v>172</v>
      </c>
      <c r="D14" s="86" t="s">
        <v>41</v>
      </c>
      <c r="E14" s="73" t="s">
        <v>173</v>
      </c>
      <c r="F14" s="44">
        <v>0.7</v>
      </c>
      <c r="G14" s="69"/>
      <c r="H14" s="70"/>
      <c r="I14" s="70"/>
      <c r="J14" s="528"/>
      <c r="K14" s="231"/>
    </row>
    <row r="15" spans="1:11" ht="14.4" x14ac:dyDescent="0.3">
      <c r="A15" s="533"/>
      <c r="B15" s="172" t="s">
        <v>175</v>
      </c>
      <c r="C15" s="90" t="s">
        <v>202</v>
      </c>
      <c r="D15" s="78" t="s">
        <v>179</v>
      </c>
      <c r="E15" s="74" t="s">
        <v>173</v>
      </c>
      <c r="F15" s="45">
        <v>9.4</v>
      </c>
      <c r="G15" s="15"/>
      <c r="H15" s="30"/>
      <c r="I15" s="30"/>
      <c r="J15" s="528"/>
    </row>
    <row r="16" spans="1:11" ht="14.4" x14ac:dyDescent="0.3">
      <c r="A16" s="533"/>
      <c r="B16" s="168" t="s">
        <v>125</v>
      </c>
      <c r="C16" s="90" t="s">
        <v>479</v>
      </c>
      <c r="D16" s="78" t="s">
        <v>60</v>
      </c>
      <c r="E16" s="74" t="s">
        <v>483</v>
      </c>
      <c r="F16" s="46">
        <v>5.4</v>
      </c>
      <c r="G16" s="15"/>
      <c r="H16" s="30"/>
      <c r="I16" s="30"/>
      <c r="J16" s="528"/>
    </row>
    <row r="17" spans="1:11" ht="29.4" thickBot="1" x14ac:dyDescent="0.35">
      <c r="A17" s="534"/>
      <c r="B17" s="173" t="s">
        <v>216</v>
      </c>
      <c r="C17" s="89" t="s">
        <v>218</v>
      </c>
      <c r="D17" s="85" t="s">
        <v>178</v>
      </c>
      <c r="E17" s="75" t="s">
        <v>174</v>
      </c>
      <c r="F17" s="64">
        <v>6</v>
      </c>
      <c r="G17" s="17"/>
      <c r="H17" s="32"/>
      <c r="I17" s="18"/>
      <c r="J17" s="542"/>
    </row>
    <row r="18" spans="1:11" ht="14.4" x14ac:dyDescent="0.3">
      <c r="A18" s="546" t="s">
        <v>158</v>
      </c>
      <c r="B18" s="174" t="s">
        <v>407</v>
      </c>
      <c r="C18" s="101" t="s">
        <v>240</v>
      </c>
      <c r="D18" s="92" t="s">
        <v>40</v>
      </c>
      <c r="E18" s="93" t="s">
        <v>180</v>
      </c>
      <c r="F18" s="63">
        <v>10.9</v>
      </c>
      <c r="G18" s="14"/>
      <c r="H18" s="29"/>
      <c r="I18" s="31"/>
      <c r="J18" s="527" t="s">
        <v>382</v>
      </c>
    </row>
    <row r="19" spans="1:11" s="71" customFormat="1" ht="14.4" x14ac:dyDescent="0.3">
      <c r="A19" s="547"/>
      <c r="B19" s="175" t="s">
        <v>127</v>
      </c>
      <c r="C19" s="109" t="s">
        <v>521</v>
      </c>
      <c r="D19" s="96" t="s">
        <v>181</v>
      </c>
      <c r="E19" s="97" t="s">
        <v>180</v>
      </c>
      <c r="F19" s="48">
        <v>2.5</v>
      </c>
      <c r="G19" s="69"/>
      <c r="H19" s="70"/>
      <c r="I19" s="70"/>
      <c r="J19" s="528"/>
      <c r="K19" s="231"/>
    </row>
    <row r="20" spans="1:11" ht="14.4" x14ac:dyDescent="0.3">
      <c r="A20" s="547"/>
      <c r="B20" s="176" t="s">
        <v>408</v>
      </c>
      <c r="C20" s="106" t="s">
        <v>522</v>
      </c>
      <c r="D20" s="76" t="s">
        <v>39</v>
      </c>
      <c r="E20" s="77" t="s">
        <v>182</v>
      </c>
      <c r="F20" s="46">
        <v>8.5</v>
      </c>
      <c r="G20" s="15"/>
      <c r="H20" s="30"/>
      <c r="I20" s="30"/>
      <c r="J20" s="528"/>
    </row>
    <row r="21" spans="1:11" ht="14.4" x14ac:dyDescent="0.3">
      <c r="A21" s="547"/>
      <c r="B21" s="176" t="s">
        <v>668</v>
      </c>
      <c r="C21" s="106" t="s">
        <v>251</v>
      </c>
      <c r="D21" s="76" t="s">
        <v>38</v>
      </c>
      <c r="E21" s="77" t="s">
        <v>183</v>
      </c>
      <c r="F21" s="46">
        <v>5.4</v>
      </c>
      <c r="G21" s="15"/>
      <c r="H21" s="30"/>
      <c r="I21" s="30"/>
      <c r="J21" s="528"/>
    </row>
    <row r="22" spans="1:11" s="71" customFormat="1" ht="14.4" x14ac:dyDescent="0.3">
      <c r="A22" s="547"/>
      <c r="B22" s="177" t="s">
        <v>128</v>
      </c>
      <c r="C22" s="109" t="s">
        <v>523</v>
      </c>
      <c r="D22" s="96" t="s">
        <v>38</v>
      </c>
      <c r="E22" s="97" t="s">
        <v>183</v>
      </c>
      <c r="F22" s="49">
        <v>5.7</v>
      </c>
      <c r="G22" s="98"/>
      <c r="H22" s="70"/>
      <c r="I22" s="70"/>
      <c r="J22" s="528"/>
      <c r="K22" s="231"/>
    </row>
    <row r="23" spans="1:11" ht="14.4" x14ac:dyDescent="0.3">
      <c r="A23" s="547"/>
      <c r="B23" s="176" t="s">
        <v>129</v>
      </c>
      <c r="C23" s="106" t="s">
        <v>186</v>
      </c>
      <c r="D23" s="76" t="s">
        <v>184</v>
      </c>
      <c r="E23" s="77" t="s">
        <v>185</v>
      </c>
      <c r="F23" s="46">
        <v>11.2</v>
      </c>
      <c r="G23" s="15"/>
      <c r="H23" s="30"/>
      <c r="I23" s="30"/>
      <c r="J23" s="528"/>
    </row>
    <row r="24" spans="1:11" s="71" customFormat="1" ht="14.4" x14ac:dyDescent="0.3">
      <c r="A24" s="547"/>
      <c r="B24" s="177" t="s">
        <v>69</v>
      </c>
      <c r="C24" s="109" t="s">
        <v>254</v>
      </c>
      <c r="D24" s="96" t="s">
        <v>37</v>
      </c>
      <c r="E24" s="97" t="s">
        <v>187</v>
      </c>
      <c r="F24" s="48">
        <v>2.4</v>
      </c>
      <c r="G24" s="98"/>
      <c r="H24" s="70"/>
      <c r="I24" s="70"/>
      <c r="J24" s="528"/>
      <c r="K24" s="231"/>
    </row>
    <row r="25" spans="1:11" ht="15" thickBot="1" x14ac:dyDescent="0.35">
      <c r="A25" s="569"/>
      <c r="B25" s="178" t="s">
        <v>130</v>
      </c>
      <c r="C25" s="110" t="s">
        <v>262</v>
      </c>
      <c r="D25" s="94" t="s">
        <v>37</v>
      </c>
      <c r="E25" s="95" t="s">
        <v>187</v>
      </c>
      <c r="F25" s="50">
        <v>7</v>
      </c>
      <c r="G25" s="21"/>
      <c r="H25" s="18"/>
      <c r="I25" s="32"/>
      <c r="J25" s="542"/>
    </row>
    <row r="26" spans="1:11" x14ac:dyDescent="0.3">
      <c r="A26" s="532" t="s">
        <v>159</v>
      </c>
      <c r="B26" s="179" t="s">
        <v>153</v>
      </c>
      <c r="C26" s="107" t="s">
        <v>269</v>
      </c>
      <c r="D26" s="88" t="s">
        <v>24</v>
      </c>
      <c r="E26" s="72" t="s">
        <v>484</v>
      </c>
      <c r="F26" s="51">
        <v>9.6</v>
      </c>
      <c r="G26" s="14"/>
      <c r="H26" s="31"/>
      <c r="I26" s="29"/>
      <c r="J26" s="447"/>
    </row>
    <row r="27" spans="1:11" s="71" customFormat="1" x14ac:dyDescent="0.3">
      <c r="A27" s="533"/>
      <c r="B27" s="175" t="s">
        <v>215</v>
      </c>
      <c r="C27" s="91" t="s">
        <v>524</v>
      </c>
      <c r="D27" s="86" t="s">
        <v>193</v>
      </c>
      <c r="E27" s="73" t="s">
        <v>484</v>
      </c>
      <c r="F27" s="44">
        <v>1.2</v>
      </c>
      <c r="G27" s="69"/>
      <c r="H27" s="70"/>
      <c r="I27" s="70"/>
      <c r="J27" s="448"/>
      <c r="K27" s="231"/>
    </row>
    <row r="28" spans="1:11" x14ac:dyDescent="0.3">
      <c r="A28" s="533"/>
      <c r="B28" s="180" t="s">
        <v>118</v>
      </c>
      <c r="C28" s="108" t="s">
        <v>271</v>
      </c>
      <c r="D28" s="78" t="s">
        <v>132</v>
      </c>
      <c r="E28" s="74" t="s">
        <v>481</v>
      </c>
      <c r="F28" s="45">
        <v>7.3</v>
      </c>
      <c r="G28" s="15"/>
      <c r="H28" s="30"/>
      <c r="I28" s="30"/>
      <c r="J28" s="449"/>
    </row>
    <row r="29" spans="1:11" ht="29.4" thickBot="1" x14ac:dyDescent="0.35">
      <c r="A29" s="534"/>
      <c r="B29" s="181" t="s">
        <v>409</v>
      </c>
      <c r="C29" s="99" t="s">
        <v>273</v>
      </c>
      <c r="D29" s="85" t="s">
        <v>192</v>
      </c>
      <c r="E29" s="75" t="s">
        <v>191</v>
      </c>
      <c r="F29" s="52">
        <v>15.6</v>
      </c>
      <c r="G29" s="16"/>
      <c r="H29" s="18"/>
      <c r="I29" s="18"/>
      <c r="J29" s="450"/>
    </row>
    <row r="30" spans="1:11" s="71" customFormat="1" ht="28.8" x14ac:dyDescent="0.3">
      <c r="A30" s="546" t="s">
        <v>618</v>
      </c>
      <c r="B30" s="268" t="s">
        <v>131</v>
      </c>
      <c r="C30" s="264" t="s">
        <v>501</v>
      </c>
      <c r="D30" s="102" t="s">
        <v>133</v>
      </c>
      <c r="E30" s="103" t="s">
        <v>477</v>
      </c>
      <c r="F30" s="53">
        <v>5.7</v>
      </c>
      <c r="G30" s="104"/>
      <c r="H30" s="105"/>
      <c r="I30" s="105"/>
      <c r="J30" s="451"/>
      <c r="K30" s="231"/>
    </row>
    <row r="31" spans="1:11" ht="14.4" x14ac:dyDescent="0.3">
      <c r="A31" s="547"/>
      <c r="B31" s="169" t="s">
        <v>669</v>
      </c>
      <c r="C31" s="265" t="s">
        <v>501</v>
      </c>
      <c r="D31" s="76" t="s">
        <v>28</v>
      </c>
      <c r="E31" s="77" t="s">
        <v>480</v>
      </c>
      <c r="F31" s="46">
        <v>7.9</v>
      </c>
      <c r="G31" s="15"/>
      <c r="H31" s="30"/>
      <c r="I31" s="30"/>
      <c r="J31" s="528" t="s">
        <v>400</v>
      </c>
    </row>
    <row r="32" spans="1:11" ht="14.4" x14ac:dyDescent="0.3">
      <c r="A32" s="547"/>
      <c r="B32" s="169" t="s">
        <v>410</v>
      </c>
      <c r="C32" s="265" t="s">
        <v>199</v>
      </c>
      <c r="D32" s="76" t="s">
        <v>197</v>
      </c>
      <c r="E32" s="77" t="s">
        <v>170</v>
      </c>
      <c r="F32" s="46">
        <v>6.2</v>
      </c>
      <c r="G32" s="15"/>
      <c r="H32" s="30"/>
      <c r="I32" s="30"/>
      <c r="J32" s="528"/>
    </row>
    <row r="33" spans="1:11" s="71" customFormat="1" ht="14.4" x14ac:dyDescent="0.3">
      <c r="A33" s="547"/>
      <c r="B33" s="170" t="s">
        <v>61</v>
      </c>
      <c r="C33" s="266" t="s">
        <v>200</v>
      </c>
      <c r="D33" s="96" t="s">
        <v>27</v>
      </c>
      <c r="E33" s="97" t="s">
        <v>170</v>
      </c>
      <c r="F33" s="49">
        <v>1.8</v>
      </c>
      <c r="G33" s="69"/>
      <c r="H33" s="70"/>
      <c r="I33" s="70"/>
      <c r="J33" s="528"/>
      <c r="K33" s="231"/>
    </row>
    <row r="34" spans="1:11" ht="28.8" x14ac:dyDescent="0.3">
      <c r="A34" s="547"/>
      <c r="B34" s="169" t="s">
        <v>411</v>
      </c>
      <c r="C34" s="265" t="s">
        <v>288</v>
      </c>
      <c r="D34" s="76" t="s">
        <v>27</v>
      </c>
      <c r="E34" s="77" t="s">
        <v>195</v>
      </c>
      <c r="F34" s="46">
        <v>8.4</v>
      </c>
      <c r="G34" s="15"/>
      <c r="H34" s="30"/>
      <c r="I34" s="30"/>
      <c r="J34" s="528"/>
    </row>
    <row r="35" spans="1:11" ht="14.4" x14ac:dyDescent="0.3">
      <c r="A35" s="547"/>
      <c r="B35" s="169" t="s">
        <v>201</v>
      </c>
      <c r="C35" s="265" t="s">
        <v>288</v>
      </c>
      <c r="D35" s="76" t="s">
        <v>27</v>
      </c>
      <c r="E35" s="77" t="s">
        <v>196</v>
      </c>
      <c r="F35" s="46">
        <v>1.9</v>
      </c>
      <c r="G35" s="15"/>
      <c r="H35" s="30"/>
      <c r="I35" s="30"/>
      <c r="J35" s="528"/>
    </row>
    <row r="36" spans="1:11" s="71" customFormat="1" ht="14.4" x14ac:dyDescent="0.3">
      <c r="A36" s="547"/>
      <c r="B36" s="170" t="s">
        <v>412</v>
      </c>
      <c r="C36" s="282" t="s">
        <v>292</v>
      </c>
      <c r="D36" s="262" t="s">
        <v>414</v>
      </c>
      <c r="E36" s="213" t="s">
        <v>196</v>
      </c>
      <c r="F36" s="62">
        <v>1.3</v>
      </c>
      <c r="G36" s="114"/>
      <c r="H36" s="134"/>
      <c r="I36" s="134"/>
      <c r="J36" s="528"/>
      <c r="K36" s="231"/>
    </row>
    <row r="37" spans="1:11" ht="14.4" x14ac:dyDescent="0.3">
      <c r="A37" s="547"/>
      <c r="B37" s="269" t="s">
        <v>413</v>
      </c>
      <c r="C37" s="263" t="s">
        <v>293</v>
      </c>
      <c r="D37" s="260" t="s">
        <v>414</v>
      </c>
      <c r="E37" s="261" t="s">
        <v>478</v>
      </c>
      <c r="F37" s="65">
        <v>1.5</v>
      </c>
      <c r="G37" s="17"/>
      <c r="H37" s="32"/>
      <c r="I37" s="32"/>
      <c r="J37" s="528"/>
    </row>
    <row r="38" spans="1:11" s="71" customFormat="1" ht="29.4" thickBot="1" x14ac:dyDescent="0.35">
      <c r="A38" s="569"/>
      <c r="B38" s="270" t="s">
        <v>661</v>
      </c>
      <c r="C38" s="267" t="s">
        <v>294</v>
      </c>
      <c r="D38" s="112" t="s">
        <v>387</v>
      </c>
      <c r="E38" s="113" t="s">
        <v>478</v>
      </c>
      <c r="F38" s="54">
        <v>21.7</v>
      </c>
      <c r="G38" s="114"/>
      <c r="H38" s="115"/>
      <c r="I38" s="115"/>
      <c r="J38" s="542"/>
      <c r="K38" s="231"/>
    </row>
    <row r="39" spans="1:11" s="71" customFormat="1" x14ac:dyDescent="0.3">
      <c r="A39" s="532" t="s">
        <v>625</v>
      </c>
      <c r="B39" s="347" t="s">
        <v>662</v>
      </c>
      <c r="C39" s="121" t="s">
        <v>307</v>
      </c>
      <c r="D39" s="119" t="s">
        <v>205</v>
      </c>
      <c r="E39" s="120" t="s">
        <v>485</v>
      </c>
      <c r="F39" s="123">
        <v>16</v>
      </c>
      <c r="G39" s="104"/>
      <c r="H39" s="118"/>
      <c r="I39" s="105"/>
      <c r="J39" s="429"/>
      <c r="K39" s="231"/>
    </row>
    <row r="40" spans="1:11" x14ac:dyDescent="0.3">
      <c r="A40" s="533"/>
      <c r="B40" s="348" t="s">
        <v>62</v>
      </c>
      <c r="C40" s="108" t="s">
        <v>307</v>
      </c>
      <c r="D40" s="78" t="s">
        <v>393</v>
      </c>
      <c r="E40" s="74" t="s">
        <v>485</v>
      </c>
      <c r="F40" s="56">
        <v>15.6</v>
      </c>
      <c r="G40" s="15"/>
      <c r="H40" s="30"/>
      <c r="I40" s="30"/>
      <c r="J40" s="449"/>
    </row>
    <row r="41" spans="1:11" x14ac:dyDescent="0.3">
      <c r="A41" s="533"/>
      <c r="B41" s="349" t="s">
        <v>211</v>
      </c>
      <c r="C41" s="108" t="s">
        <v>312</v>
      </c>
      <c r="D41" s="78" t="s">
        <v>209</v>
      </c>
      <c r="E41" s="74" t="s">
        <v>486</v>
      </c>
      <c r="F41" s="56">
        <v>15.2</v>
      </c>
      <c r="G41" s="15"/>
      <c r="H41" s="30"/>
      <c r="I41" s="30"/>
      <c r="J41" s="449"/>
    </row>
    <row r="42" spans="1:11" x14ac:dyDescent="0.3">
      <c r="A42" s="533"/>
      <c r="B42" s="350" t="s">
        <v>210</v>
      </c>
      <c r="C42" s="90" t="s">
        <v>206</v>
      </c>
      <c r="D42" s="78" t="s">
        <v>36</v>
      </c>
      <c r="E42" s="74" t="s">
        <v>203</v>
      </c>
      <c r="F42" s="56">
        <v>11.7</v>
      </c>
      <c r="G42" s="15"/>
      <c r="H42" s="30"/>
      <c r="I42" s="30"/>
      <c r="J42" s="449"/>
    </row>
    <row r="43" spans="1:11" s="71" customFormat="1" x14ac:dyDescent="0.3">
      <c r="A43" s="533"/>
      <c r="B43" s="351" t="s">
        <v>630</v>
      </c>
      <c r="C43" s="91" t="s">
        <v>525</v>
      </c>
      <c r="D43" s="86" t="s">
        <v>212</v>
      </c>
      <c r="E43" s="73" t="s">
        <v>487</v>
      </c>
      <c r="F43" s="57">
        <v>3.4</v>
      </c>
      <c r="G43" s="69"/>
      <c r="H43" s="70"/>
      <c r="I43" s="70"/>
      <c r="J43" s="448"/>
      <c r="K43" s="231"/>
    </row>
    <row r="44" spans="1:11" x14ac:dyDescent="0.3">
      <c r="A44" s="533"/>
      <c r="B44" s="350" t="s">
        <v>631</v>
      </c>
      <c r="C44" s="90" t="s">
        <v>526</v>
      </c>
      <c r="D44" s="78" t="s">
        <v>35</v>
      </c>
      <c r="E44" s="74" t="s">
        <v>487</v>
      </c>
      <c r="F44" s="56">
        <v>0.9</v>
      </c>
      <c r="G44" s="15"/>
      <c r="H44" s="30"/>
      <c r="I44" s="30"/>
      <c r="J44" s="449"/>
    </row>
    <row r="45" spans="1:11" s="71" customFormat="1" x14ac:dyDescent="0.3">
      <c r="A45" s="533"/>
      <c r="B45" s="352" t="s">
        <v>632</v>
      </c>
      <c r="C45" s="91" t="s">
        <v>526</v>
      </c>
      <c r="D45" s="86" t="s">
        <v>35</v>
      </c>
      <c r="E45" s="73" t="s">
        <v>487</v>
      </c>
      <c r="F45" s="57">
        <v>0.6</v>
      </c>
      <c r="G45" s="69"/>
      <c r="H45" s="70"/>
      <c r="I45" s="70"/>
      <c r="J45" s="448"/>
      <c r="K45" s="231"/>
    </row>
    <row r="46" spans="1:11" x14ac:dyDescent="0.3">
      <c r="A46" s="533"/>
      <c r="B46" s="353" t="s">
        <v>663</v>
      </c>
      <c r="C46" s="90" t="s">
        <v>526</v>
      </c>
      <c r="D46" s="78" t="s">
        <v>213</v>
      </c>
      <c r="E46" s="74" t="s">
        <v>207</v>
      </c>
      <c r="F46" s="56">
        <v>6.9</v>
      </c>
      <c r="G46" s="15"/>
      <c r="H46" s="30"/>
      <c r="I46" s="30"/>
      <c r="J46" s="449"/>
    </row>
    <row r="47" spans="1:11" x14ac:dyDescent="0.3">
      <c r="A47" s="533"/>
      <c r="B47" s="350" t="s">
        <v>664</v>
      </c>
      <c r="C47" s="90" t="s">
        <v>339</v>
      </c>
      <c r="D47" s="78" t="s">
        <v>34</v>
      </c>
      <c r="E47" s="74" t="s">
        <v>208</v>
      </c>
      <c r="F47" s="56">
        <v>7.2</v>
      </c>
      <c r="G47" s="15"/>
      <c r="H47" s="30"/>
      <c r="I47" s="30"/>
      <c r="J47" s="449"/>
    </row>
    <row r="48" spans="1:11" ht="16.2" thickBot="1" x14ac:dyDescent="0.35">
      <c r="A48" s="534"/>
      <c r="B48" s="354" t="s">
        <v>73</v>
      </c>
      <c r="C48" s="122" t="s">
        <v>342</v>
      </c>
      <c r="D48" s="85" t="s">
        <v>214</v>
      </c>
      <c r="E48" s="75" t="s">
        <v>176</v>
      </c>
      <c r="F48" s="58">
        <v>13.4</v>
      </c>
      <c r="G48" s="17"/>
      <c r="H48" s="18"/>
      <c r="I48" s="18"/>
      <c r="J48" s="450"/>
    </row>
    <row r="49" spans="1:11" x14ac:dyDescent="0.3">
      <c r="A49" s="535" t="s">
        <v>619</v>
      </c>
      <c r="B49" s="179" t="s">
        <v>219</v>
      </c>
      <c r="C49" s="124" t="s">
        <v>514</v>
      </c>
      <c r="D49" s="92" t="s">
        <v>50</v>
      </c>
      <c r="E49" s="93" t="s">
        <v>488</v>
      </c>
      <c r="F49" s="63">
        <v>3.9</v>
      </c>
      <c r="G49" s="14"/>
      <c r="H49" s="29"/>
      <c r="I49" s="29"/>
      <c r="J49" s="447"/>
    </row>
    <row r="50" spans="1:11" s="71" customFormat="1" x14ac:dyDescent="0.3">
      <c r="A50" s="536"/>
      <c r="B50" s="175" t="s">
        <v>51</v>
      </c>
      <c r="C50" s="109" t="s">
        <v>353</v>
      </c>
      <c r="D50" s="96" t="s">
        <v>50</v>
      </c>
      <c r="E50" s="97" t="s">
        <v>488</v>
      </c>
      <c r="F50" s="49">
        <v>1.9</v>
      </c>
      <c r="G50" s="69"/>
      <c r="H50" s="70"/>
      <c r="I50" s="70"/>
      <c r="J50" s="448"/>
      <c r="K50" s="231"/>
    </row>
    <row r="51" spans="1:11" x14ac:dyDescent="0.3">
      <c r="A51" s="536"/>
      <c r="B51" s="180" t="s">
        <v>221</v>
      </c>
      <c r="C51" s="125" t="s">
        <v>353</v>
      </c>
      <c r="D51" s="76" t="s">
        <v>223</v>
      </c>
      <c r="E51" s="77" t="s">
        <v>489</v>
      </c>
      <c r="F51" s="46">
        <v>2.9</v>
      </c>
      <c r="G51" s="15"/>
      <c r="H51" s="30"/>
      <c r="I51" s="30"/>
      <c r="J51" s="449"/>
    </row>
    <row r="52" spans="1:11" x14ac:dyDescent="0.3">
      <c r="A52" s="536"/>
      <c r="B52" s="180" t="s">
        <v>665</v>
      </c>
      <c r="C52" s="125" t="s">
        <v>353</v>
      </c>
      <c r="D52" s="76" t="s">
        <v>223</v>
      </c>
      <c r="E52" s="77" t="s">
        <v>218</v>
      </c>
      <c r="F52" s="45">
        <v>6.9</v>
      </c>
      <c r="G52" s="15"/>
      <c r="H52" s="30"/>
      <c r="I52" s="30"/>
      <c r="J52" s="449"/>
    </row>
    <row r="53" spans="1:11" s="71" customFormat="1" x14ac:dyDescent="0.3">
      <c r="A53" s="536"/>
      <c r="B53" s="175" t="s">
        <v>77</v>
      </c>
      <c r="C53" s="109" t="s">
        <v>361</v>
      </c>
      <c r="D53" s="96" t="s">
        <v>49</v>
      </c>
      <c r="E53" s="97" t="s">
        <v>218</v>
      </c>
      <c r="F53" s="49">
        <v>0.6</v>
      </c>
      <c r="G53" s="69"/>
      <c r="H53" s="70"/>
      <c r="I53" s="70"/>
      <c r="J53" s="448"/>
      <c r="K53" s="231"/>
    </row>
    <row r="54" spans="1:11" x14ac:dyDescent="0.3">
      <c r="A54" s="536"/>
      <c r="B54" s="180" t="s">
        <v>666</v>
      </c>
      <c r="C54" s="125" t="s">
        <v>231</v>
      </c>
      <c r="D54" s="76" t="s">
        <v>225</v>
      </c>
      <c r="E54" s="77" t="s">
        <v>218</v>
      </c>
      <c r="F54" s="46">
        <v>4.5999999999999996</v>
      </c>
      <c r="G54" s="15"/>
      <c r="H54" s="30"/>
      <c r="I54" s="30"/>
      <c r="J54" s="449"/>
    </row>
    <row r="55" spans="1:11" x14ac:dyDescent="0.3">
      <c r="A55" s="536"/>
      <c r="B55" s="185" t="s">
        <v>226</v>
      </c>
      <c r="C55" s="125" t="s">
        <v>232</v>
      </c>
      <c r="D55" s="76" t="s">
        <v>48</v>
      </c>
      <c r="E55" s="77" t="s">
        <v>222</v>
      </c>
      <c r="F55" s="46">
        <v>5.0999999999999996</v>
      </c>
      <c r="G55" s="9"/>
      <c r="H55" s="30"/>
      <c r="I55" s="30"/>
      <c r="J55" s="449"/>
    </row>
    <row r="56" spans="1:11" s="71" customFormat="1" x14ac:dyDescent="0.3">
      <c r="A56" s="536"/>
      <c r="B56" s="175" t="s">
        <v>415</v>
      </c>
      <c r="C56" s="109" t="s">
        <v>527</v>
      </c>
      <c r="D56" s="96" t="s">
        <v>48</v>
      </c>
      <c r="E56" s="97" t="s">
        <v>222</v>
      </c>
      <c r="F56" s="49">
        <v>2.1</v>
      </c>
      <c r="G56" s="98"/>
      <c r="H56" s="70"/>
      <c r="I56" s="70"/>
      <c r="J56" s="448"/>
      <c r="K56" s="231"/>
    </row>
    <row r="57" spans="1:11" ht="28.8" x14ac:dyDescent="0.3">
      <c r="A57" s="536"/>
      <c r="B57" s="42" t="s">
        <v>416</v>
      </c>
      <c r="C57" s="126" t="s">
        <v>232</v>
      </c>
      <c r="D57" s="76" t="s">
        <v>48</v>
      </c>
      <c r="E57" s="77" t="s">
        <v>222</v>
      </c>
      <c r="F57" s="46">
        <v>4</v>
      </c>
      <c r="G57" s="9"/>
      <c r="H57" s="30"/>
      <c r="I57" s="30"/>
      <c r="J57" s="449"/>
    </row>
    <row r="58" spans="1:11" s="71" customFormat="1" x14ac:dyDescent="0.3">
      <c r="A58" s="536"/>
      <c r="B58" s="175" t="s">
        <v>230</v>
      </c>
      <c r="C58" s="109" t="s">
        <v>527</v>
      </c>
      <c r="D58" s="96" t="s">
        <v>228</v>
      </c>
      <c r="E58" s="97" t="s">
        <v>227</v>
      </c>
      <c r="F58" s="49">
        <v>10.3</v>
      </c>
      <c r="G58" s="98"/>
      <c r="H58" s="70"/>
      <c r="I58" s="70"/>
      <c r="J58" s="448"/>
      <c r="K58" s="231"/>
    </row>
    <row r="59" spans="1:11" x14ac:dyDescent="0.3">
      <c r="A59" s="536"/>
      <c r="B59" s="180" t="s">
        <v>63</v>
      </c>
      <c r="C59" s="125" t="s">
        <v>367</v>
      </c>
      <c r="D59" s="76" t="s">
        <v>151</v>
      </c>
      <c r="E59" s="77" t="s">
        <v>227</v>
      </c>
      <c r="F59" s="56">
        <v>6.3</v>
      </c>
      <c r="G59" s="9"/>
      <c r="H59" s="30"/>
      <c r="I59" s="30"/>
      <c r="J59" s="449"/>
    </row>
    <row r="60" spans="1:11" s="71" customFormat="1" x14ac:dyDescent="0.3">
      <c r="A60" s="536"/>
      <c r="B60" s="175" t="s">
        <v>64</v>
      </c>
      <c r="C60" s="109" t="s">
        <v>370</v>
      </c>
      <c r="D60" s="96" t="s">
        <v>47</v>
      </c>
      <c r="E60" s="97" t="s">
        <v>227</v>
      </c>
      <c r="F60" s="57">
        <v>1.2</v>
      </c>
      <c r="G60" s="98"/>
      <c r="H60" s="70"/>
      <c r="I60" s="70"/>
      <c r="J60" s="448"/>
      <c r="K60" s="231"/>
    </row>
    <row r="61" spans="1:11" x14ac:dyDescent="0.3">
      <c r="A61" s="536"/>
      <c r="B61" s="180" t="s">
        <v>233</v>
      </c>
      <c r="C61" s="125" t="s">
        <v>367</v>
      </c>
      <c r="D61" s="76" t="s">
        <v>47</v>
      </c>
      <c r="E61" s="77" t="s">
        <v>490</v>
      </c>
      <c r="F61" s="56">
        <v>1.2</v>
      </c>
      <c r="G61" s="9"/>
      <c r="H61" s="30"/>
      <c r="I61" s="30"/>
      <c r="J61" s="449"/>
    </row>
    <row r="62" spans="1:11" ht="16.2" thickBot="1" x14ac:dyDescent="0.35">
      <c r="A62" s="537"/>
      <c r="B62" s="186" t="s">
        <v>670</v>
      </c>
      <c r="C62" s="127" t="s">
        <v>371</v>
      </c>
      <c r="D62" s="94" t="s">
        <v>235</v>
      </c>
      <c r="E62" s="95" t="s">
        <v>229</v>
      </c>
      <c r="F62" s="58">
        <v>14.4</v>
      </c>
      <c r="G62" s="26"/>
      <c r="H62" s="18"/>
      <c r="I62" s="18"/>
      <c r="J62" s="450"/>
    </row>
    <row r="63" spans="1:11" ht="14.4" x14ac:dyDescent="0.3">
      <c r="A63" s="532" t="s">
        <v>620</v>
      </c>
      <c r="B63" s="174" t="s">
        <v>671</v>
      </c>
      <c r="C63" s="128" t="s">
        <v>528</v>
      </c>
      <c r="D63" s="88" t="s">
        <v>242</v>
      </c>
      <c r="E63" s="72" t="s">
        <v>491</v>
      </c>
      <c r="F63" s="47">
        <v>12.4</v>
      </c>
      <c r="G63" s="12"/>
      <c r="H63" s="29"/>
      <c r="I63" s="29"/>
      <c r="J63" s="590" t="s">
        <v>636</v>
      </c>
    </row>
    <row r="64" spans="1:11" ht="28.8" x14ac:dyDescent="0.3">
      <c r="A64" s="533"/>
      <c r="B64" s="176" t="s">
        <v>236</v>
      </c>
      <c r="C64" s="90" t="s">
        <v>529</v>
      </c>
      <c r="D64" s="78" t="s">
        <v>245</v>
      </c>
      <c r="E64" s="74" t="s">
        <v>492</v>
      </c>
      <c r="F64" s="46">
        <v>12.8</v>
      </c>
      <c r="G64" s="9"/>
      <c r="H64" s="30"/>
      <c r="I64" s="30"/>
      <c r="J64" s="591"/>
    </row>
    <row r="65" spans="1:11" ht="14.4" x14ac:dyDescent="0.3">
      <c r="A65" s="533"/>
      <c r="B65" s="187" t="s">
        <v>417</v>
      </c>
      <c r="C65" s="90" t="s">
        <v>530</v>
      </c>
      <c r="D65" s="78" t="s">
        <v>243</v>
      </c>
      <c r="E65" s="74" t="s">
        <v>241</v>
      </c>
      <c r="F65" s="234">
        <v>12.4</v>
      </c>
      <c r="G65" s="9"/>
      <c r="H65" s="30"/>
      <c r="I65" s="30"/>
      <c r="J65" s="591"/>
    </row>
    <row r="66" spans="1:11" ht="14.4" x14ac:dyDescent="0.3">
      <c r="A66" s="533"/>
      <c r="B66" s="176" t="s">
        <v>237</v>
      </c>
      <c r="C66" s="90" t="s">
        <v>246</v>
      </c>
      <c r="D66" s="78" t="s">
        <v>244</v>
      </c>
      <c r="E66" s="74" t="s">
        <v>239</v>
      </c>
      <c r="F66" s="56">
        <v>12</v>
      </c>
      <c r="G66" s="9"/>
      <c r="H66" s="30"/>
      <c r="I66" s="30"/>
      <c r="J66" s="591"/>
    </row>
    <row r="67" spans="1:11" ht="14.4" x14ac:dyDescent="0.3">
      <c r="A67" s="533"/>
      <c r="B67" s="188" t="s">
        <v>700</v>
      </c>
      <c r="C67" s="90" t="s">
        <v>531</v>
      </c>
      <c r="D67" s="78" t="s">
        <v>247</v>
      </c>
      <c r="E67" s="74" t="s">
        <v>493</v>
      </c>
      <c r="F67" s="46">
        <v>10.199999999999999</v>
      </c>
      <c r="G67" s="9"/>
      <c r="H67" s="30"/>
      <c r="I67" s="30"/>
      <c r="J67" s="591"/>
    </row>
    <row r="68" spans="1:11" ht="14.4" x14ac:dyDescent="0.3">
      <c r="A68" s="533"/>
      <c r="B68" s="290" t="s">
        <v>699</v>
      </c>
      <c r="C68" s="292" t="s">
        <v>532</v>
      </c>
      <c r="D68" s="293" t="s">
        <v>633</v>
      </c>
      <c r="E68" s="294" t="s">
        <v>238</v>
      </c>
      <c r="F68" s="62">
        <v>19.600000000000001</v>
      </c>
      <c r="G68" s="21"/>
      <c r="H68" s="32"/>
      <c r="I68" s="32"/>
      <c r="J68" s="591"/>
    </row>
    <row r="69" spans="1:11" ht="14.4" x14ac:dyDescent="0.3">
      <c r="A69" s="533"/>
      <c r="B69" s="291" t="s">
        <v>698</v>
      </c>
      <c r="C69" s="287" t="s">
        <v>532</v>
      </c>
      <c r="D69" s="288" t="s">
        <v>634</v>
      </c>
      <c r="E69" s="289" t="s">
        <v>238</v>
      </c>
      <c r="F69" s="65">
        <v>0.8</v>
      </c>
      <c r="G69" s="21"/>
      <c r="H69" s="32"/>
      <c r="I69" s="32"/>
      <c r="J69" s="591"/>
    </row>
    <row r="70" spans="1:11" s="71" customFormat="1" ht="15" thickBot="1" x14ac:dyDescent="0.35">
      <c r="A70" s="534"/>
      <c r="B70" s="184" t="s">
        <v>697</v>
      </c>
      <c r="C70" s="99" t="s">
        <v>532</v>
      </c>
      <c r="D70" s="129" t="s">
        <v>635</v>
      </c>
      <c r="E70" s="130" t="s">
        <v>238</v>
      </c>
      <c r="F70" s="54">
        <v>4.7</v>
      </c>
      <c r="G70" s="131"/>
      <c r="H70" s="115"/>
      <c r="I70" s="115"/>
      <c r="J70" s="592"/>
      <c r="K70" s="231"/>
    </row>
    <row r="71" spans="1:11" ht="14.4" x14ac:dyDescent="0.3">
      <c r="A71" s="535" t="s">
        <v>396</v>
      </c>
      <c r="B71" s="180" t="s">
        <v>78</v>
      </c>
      <c r="C71" s="124" t="s">
        <v>533</v>
      </c>
      <c r="D71" s="92" t="s">
        <v>134</v>
      </c>
      <c r="E71" s="93" t="s">
        <v>494</v>
      </c>
      <c r="F71" s="46">
        <v>5.9</v>
      </c>
      <c r="G71" s="12"/>
      <c r="H71" s="30"/>
      <c r="I71" s="224"/>
      <c r="J71" s="587" t="s">
        <v>637</v>
      </c>
    </row>
    <row r="72" spans="1:11" s="71" customFormat="1" ht="14.4" x14ac:dyDescent="0.3">
      <c r="A72" s="536"/>
      <c r="B72" s="175" t="s">
        <v>46</v>
      </c>
      <c r="C72" s="109" t="s">
        <v>534</v>
      </c>
      <c r="D72" s="96" t="s">
        <v>45</v>
      </c>
      <c r="E72" s="97" t="s">
        <v>494</v>
      </c>
      <c r="F72" s="49">
        <v>3.5</v>
      </c>
      <c r="G72" s="98"/>
      <c r="H72" s="70"/>
      <c r="I72" s="222"/>
      <c r="J72" s="588"/>
      <c r="K72" s="231"/>
    </row>
    <row r="73" spans="1:11" ht="14.4" x14ac:dyDescent="0.3">
      <c r="A73" s="536"/>
      <c r="B73" s="180" t="s">
        <v>70</v>
      </c>
      <c r="C73" s="125" t="s">
        <v>253</v>
      </c>
      <c r="D73" s="76" t="s">
        <v>135</v>
      </c>
      <c r="E73" s="77" t="s">
        <v>494</v>
      </c>
      <c r="F73" s="46">
        <v>2.6</v>
      </c>
      <c r="G73" s="9"/>
      <c r="H73" s="30"/>
      <c r="I73" s="221"/>
      <c r="J73" s="588"/>
    </row>
    <row r="74" spans="1:11" ht="14.4" x14ac:dyDescent="0.3">
      <c r="A74" s="536"/>
      <c r="B74" s="180" t="s">
        <v>248</v>
      </c>
      <c r="C74" s="125" t="s">
        <v>253</v>
      </c>
      <c r="D74" s="76" t="s">
        <v>252</v>
      </c>
      <c r="E74" s="77" t="s">
        <v>495</v>
      </c>
      <c r="F74" s="46">
        <v>4</v>
      </c>
      <c r="G74" s="9"/>
      <c r="H74" s="30"/>
      <c r="I74" s="221"/>
      <c r="J74" s="588"/>
    </row>
    <row r="75" spans="1:11" ht="14.4" x14ac:dyDescent="0.3">
      <c r="A75" s="536"/>
      <c r="B75" s="180" t="s">
        <v>696</v>
      </c>
      <c r="C75" s="125" t="s">
        <v>535</v>
      </c>
      <c r="D75" s="76" t="s">
        <v>44</v>
      </c>
      <c r="E75" s="77" t="s">
        <v>251</v>
      </c>
      <c r="F75" s="234">
        <v>8.8000000000000007</v>
      </c>
      <c r="G75" s="9"/>
      <c r="H75" s="30"/>
      <c r="I75" s="221"/>
      <c r="J75" s="588"/>
    </row>
    <row r="76" spans="1:11" s="71" customFormat="1" ht="14.4" x14ac:dyDescent="0.3">
      <c r="A76" s="536"/>
      <c r="B76" s="192" t="s">
        <v>418</v>
      </c>
      <c r="C76" s="283" t="s">
        <v>255</v>
      </c>
      <c r="D76" s="262" t="s">
        <v>420</v>
      </c>
      <c r="E76" s="213" t="s">
        <v>251</v>
      </c>
      <c r="F76" s="275">
        <v>4</v>
      </c>
      <c r="G76" s="132"/>
      <c r="H76" s="134"/>
      <c r="I76" s="223"/>
      <c r="J76" s="588"/>
      <c r="K76" s="231"/>
    </row>
    <row r="77" spans="1:11" ht="14.4" x14ac:dyDescent="0.3">
      <c r="A77" s="536"/>
      <c r="B77" s="271" t="s">
        <v>421</v>
      </c>
      <c r="C77" s="272" t="s">
        <v>536</v>
      </c>
      <c r="D77" s="260" t="s">
        <v>420</v>
      </c>
      <c r="E77" s="261" t="s">
        <v>250</v>
      </c>
      <c r="F77" s="273">
        <v>0.6</v>
      </c>
      <c r="G77" s="21"/>
      <c r="H77" s="32"/>
      <c r="I77" s="274"/>
      <c r="J77" s="588"/>
    </row>
    <row r="78" spans="1:11" s="71" customFormat="1" ht="15" thickBot="1" x14ac:dyDescent="0.35">
      <c r="A78" s="537"/>
      <c r="B78" s="184" t="s">
        <v>419</v>
      </c>
      <c r="C78" s="111" t="s">
        <v>255</v>
      </c>
      <c r="D78" s="112" t="s">
        <v>249</v>
      </c>
      <c r="E78" s="113" t="s">
        <v>250</v>
      </c>
      <c r="F78" s="54">
        <v>14.3</v>
      </c>
      <c r="G78" s="132"/>
      <c r="H78" s="115"/>
      <c r="I78" s="225"/>
      <c r="J78" s="589"/>
      <c r="K78" s="231"/>
    </row>
    <row r="79" spans="1:11" s="71" customFormat="1" ht="14.4" x14ac:dyDescent="0.3">
      <c r="A79" s="532" t="s">
        <v>397</v>
      </c>
      <c r="B79" s="182" t="s">
        <v>426</v>
      </c>
      <c r="C79" s="121" t="s">
        <v>537</v>
      </c>
      <c r="D79" s="119" t="s">
        <v>259</v>
      </c>
      <c r="E79" s="120" t="s">
        <v>496</v>
      </c>
      <c r="F79" s="59">
        <v>10.199999999999999</v>
      </c>
      <c r="G79" s="135"/>
      <c r="H79" s="105"/>
      <c r="I79" s="220"/>
      <c r="J79" s="587" t="s">
        <v>649</v>
      </c>
      <c r="K79" s="231"/>
    </row>
    <row r="80" spans="1:11" s="71" customFormat="1" ht="14.4" x14ac:dyDescent="0.3">
      <c r="A80" s="533"/>
      <c r="B80" s="277" t="s">
        <v>422</v>
      </c>
      <c r="C80" s="278" t="s">
        <v>538</v>
      </c>
      <c r="D80" s="226" t="s">
        <v>31</v>
      </c>
      <c r="E80" s="227" t="s">
        <v>496</v>
      </c>
      <c r="F80" s="51">
        <v>3.6</v>
      </c>
      <c r="G80" s="161"/>
      <c r="H80" s="118"/>
      <c r="I80" s="220"/>
      <c r="J80" s="588"/>
      <c r="K80" s="231"/>
    </row>
    <row r="81" spans="1:11" ht="14.4" x14ac:dyDescent="0.3">
      <c r="A81" s="533"/>
      <c r="B81" s="180" t="s">
        <v>695</v>
      </c>
      <c r="C81" s="108" t="s">
        <v>538</v>
      </c>
      <c r="D81" s="78" t="s">
        <v>31</v>
      </c>
      <c r="E81" s="74" t="s">
        <v>497</v>
      </c>
      <c r="F81" s="45">
        <v>2.5</v>
      </c>
      <c r="G81" s="9"/>
      <c r="H81" s="30"/>
      <c r="I81" s="221"/>
      <c r="J81" s="588"/>
    </row>
    <row r="82" spans="1:11" s="71" customFormat="1" ht="14.4" x14ac:dyDescent="0.3">
      <c r="A82" s="533"/>
      <c r="B82" s="175" t="s">
        <v>256</v>
      </c>
      <c r="C82" s="91" t="s">
        <v>537</v>
      </c>
      <c r="D82" s="86" t="s">
        <v>258</v>
      </c>
      <c r="E82" s="73" t="s">
        <v>254</v>
      </c>
      <c r="F82" s="44">
        <v>13.1</v>
      </c>
      <c r="G82" s="98"/>
      <c r="H82" s="70"/>
      <c r="I82" s="222"/>
      <c r="J82" s="588"/>
      <c r="K82" s="231"/>
    </row>
    <row r="83" spans="1:11" ht="28.8" x14ac:dyDescent="0.3">
      <c r="A83" s="533"/>
      <c r="B83" s="183" t="s">
        <v>257</v>
      </c>
      <c r="C83" s="90" t="s">
        <v>539</v>
      </c>
      <c r="D83" s="78" t="s">
        <v>30</v>
      </c>
      <c r="E83" s="74" t="s">
        <v>188</v>
      </c>
      <c r="F83" s="45">
        <v>4.4000000000000004</v>
      </c>
      <c r="G83" s="9"/>
      <c r="H83" s="30"/>
      <c r="I83" s="221"/>
      <c r="J83" s="588"/>
    </row>
    <row r="84" spans="1:11" ht="28.8" x14ac:dyDescent="0.3">
      <c r="A84" s="533"/>
      <c r="B84" s="183" t="s">
        <v>423</v>
      </c>
      <c r="C84" s="108" t="s">
        <v>539</v>
      </c>
      <c r="D84" s="78" t="s">
        <v>30</v>
      </c>
      <c r="E84" s="74" t="s">
        <v>260</v>
      </c>
      <c r="F84" s="45">
        <v>4.9000000000000004</v>
      </c>
      <c r="G84" s="9"/>
      <c r="H84" s="30"/>
      <c r="I84" s="221"/>
      <c r="J84" s="588"/>
    </row>
    <row r="85" spans="1:11" ht="14.4" x14ac:dyDescent="0.3">
      <c r="A85" s="533"/>
      <c r="B85" s="180" t="s">
        <v>694</v>
      </c>
      <c r="C85" s="108" t="s">
        <v>540</v>
      </c>
      <c r="D85" s="78" t="s">
        <v>29</v>
      </c>
      <c r="E85" s="74" t="s">
        <v>261</v>
      </c>
      <c r="F85" s="45">
        <v>5.5</v>
      </c>
      <c r="G85" s="9"/>
      <c r="H85" s="30"/>
      <c r="I85" s="221"/>
      <c r="J85" s="588"/>
    </row>
    <row r="86" spans="1:11" ht="14.4" x14ac:dyDescent="0.3">
      <c r="A86" s="533"/>
      <c r="B86" s="180" t="s">
        <v>74</v>
      </c>
      <c r="C86" s="108" t="s">
        <v>541</v>
      </c>
      <c r="D86" s="78" t="s">
        <v>29</v>
      </c>
      <c r="E86" s="74" t="s">
        <v>262</v>
      </c>
      <c r="F86" s="45">
        <v>2.6</v>
      </c>
      <c r="G86" s="9"/>
      <c r="H86" s="30"/>
      <c r="I86" s="221"/>
      <c r="J86" s="588"/>
    </row>
    <row r="87" spans="1:11" s="71" customFormat="1" ht="15" thickBot="1" x14ac:dyDescent="0.35">
      <c r="A87" s="534"/>
      <c r="B87" s="184" t="s">
        <v>424</v>
      </c>
      <c r="C87" s="99" t="s">
        <v>265</v>
      </c>
      <c r="D87" s="129" t="s">
        <v>263</v>
      </c>
      <c r="E87" s="130" t="s">
        <v>262</v>
      </c>
      <c r="F87" s="60">
        <v>5.4</v>
      </c>
      <c r="G87" s="133"/>
      <c r="H87" s="134"/>
      <c r="I87" s="223"/>
      <c r="J87" s="589"/>
      <c r="K87" s="231"/>
    </row>
    <row r="88" spans="1:11" s="71" customFormat="1" x14ac:dyDescent="0.3">
      <c r="A88" s="535" t="s">
        <v>638</v>
      </c>
      <c r="B88" s="321" t="s">
        <v>425</v>
      </c>
      <c r="C88" s="100" t="s">
        <v>542</v>
      </c>
      <c r="D88" s="102" t="s">
        <v>266</v>
      </c>
      <c r="E88" s="103" t="s">
        <v>498</v>
      </c>
      <c r="F88" s="59">
        <v>9.3000000000000007</v>
      </c>
      <c r="G88" s="104"/>
      <c r="H88" s="105"/>
      <c r="I88" s="137"/>
      <c r="J88" s="447"/>
      <c r="K88" s="231"/>
    </row>
    <row r="89" spans="1:11" x14ac:dyDescent="0.3">
      <c r="A89" s="536"/>
      <c r="B89" s="189" t="s">
        <v>112</v>
      </c>
      <c r="C89" s="125" t="s">
        <v>543</v>
      </c>
      <c r="D89" s="76" t="s">
        <v>23</v>
      </c>
      <c r="E89" s="77" t="s">
        <v>498</v>
      </c>
      <c r="F89" s="45">
        <v>3.7</v>
      </c>
      <c r="G89" s="15"/>
      <c r="H89" s="30"/>
      <c r="I89" s="35"/>
      <c r="J89" s="449"/>
    </row>
    <row r="90" spans="1:11" s="71" customFormat="1" x14ac:dyDescent="0.3">
      <c r="A90" s="536"/>
      <c r="B90" s="322" t="s">
        <v>701</v>
      </c>
      <c r="C90" s="109" t="s">
        <v>542</v>
      </c>
      <c r="D90" s="96" t="s">
        <v>23</v>
      </c>
      <c r="E90" s="97" t="s">
        <v>498</v>
      </c>
      <c r="F90" s="44">
        <v>1.8</v>
      </c>
      <c r="G90" s="69"/>
      <c r="H90" s="70"/>
      <c r="I90" s="136"/>
      <c r="J90" s="449"/>
      <c r="K90" s="231"/>
    </row>
    <row r="91" spans="1:11" x14ac:dyDescent="0.3">
      <c r="A91" s="536"/>
      <c r="B91" s="189" t="s">
        <v>476</v>
      </c>
      <c r="C91" s="125" t="s">
        <v>544</v>
      </c>
      <c r="D91" s="76" t="s">
        <v>22</v>
      </c>
      <c r="E91" s="77" t="s">
        <v>189</v>
      </c>
      <c r="F91" s="45">
        <v>1.8</v>
      </c>
      <c r="G91" s="15"/>
      <c r="H91" s="30"/>
      <c r="I91" s="35"/>
      <c r="J91" s="449"/>
    </row>
    <row r="92" spans="1:11" s="71" customFormat="1" x14ac:dyDescent="0.3">
      <c r="A92" s="536"/>
      <c r="B92" s="322" t="s">
        <v>264</v>
      </c>
      <c r="C92" s="109" t="s">
        <v>272</v>
      </c>
      <c r="D92" s="96" t="s">
        <v>22</v>
      </c>
      <c r="E92" s="97" t="s">
        <v>267</v>
      </c>
      <c r="F92" s="44">
        <v>1</v>
      </c>
      <c r="G92" s="69"/>
      <c r="H92" s="70"/>
      <c r="I92" s="136"/>
      <c r="J92" s="449"/>
      <c r="K92" s="231"/>
    </row>
    <row r="93" spans="1:11" x14ac:dyDescent="0.3">
      <c r="A93" s="536"/>
      <c r="B93" s="189" t="s">
        <v>427</v>
      </c>
      <c r="C93" s="125" t="s">
        <v>544</v>
      </c>
      <c r="D93" s="76" t="s">
        <v>21</v>
      </c>
      <c r="E93" s="77" t="s">
        <v>267</v>
      </c>
      <c r="F93" s="45">
        <v>4.9000000000000004</v>
      </c>
      <c r="G93" s="15"/>
      <c r="H93" s="30"/>
      <c r="I93" s="35"/>
      <c r="J93" s="449"/>
    </row>
    <row r="94" spans="1:11" s="71" customFormat="1" x14ac:dyDescent="0.3">
      <c r="A94" s="536"/>
      <c r="B94" s="322" t="s">
        <v>71</v>
      </c>
      <c r="C94" s="109" t="s">
        <v>272</v>
      </c>
      <c r="D94" s="96" t="s">
        <v>22</v>
      </c>
      <c r="E94" s="97" t="s">
        <v>267</v>
      </c>
      <c r="F94" s="44">
        <v>0.5</v>
      </c>
      <c r="G94" s="98"/>
      <c r="H94" s="70"/>
      <c r="I94" s="136"/>
      <c r="J94" s="449"/>
      <c r="K94" s="231"/>
    </row>
    <row r="95" spans="1:11" x14ac:dyDescent="0.3">
      <c r="A95" s="536"/>
      <c r="B95" s="323" t="s">
        <v>157</v>
      </c>
      <c r="C95" s="106" t="s">
        <v>545</v>
      </c>
      <c r="D95" s="76" t="s">
        <v>20</v>
      </c>
      <c r="E95" s="77" t="s">
        <v>268</v>
      </c>
      <c r="F95" s="45">
        <v>7.5</v>
      </c>
      <c r="G95" s="9"/>
      <c r="H95" s="30"/>
      <c r="I95" s="35"/>
      <c r="J95" s="449"/>
    </row>
    <row r="96" spans="1:11" s="71" customFormat="1" x14ac:dyDescent="0.3">
      <c r="A96" s="536"/>
      <c r="B96" s="322" t="s">
        <v>119</v>
      </c>
      <c r="C96" s="109" t="s">
        <v>546</v>
      </c>
      <c r="D96" s="96" t="s">
        <v>20</v>
      </c>
      <c r="E96" s="97" t="s">
        <v>269</v>
      </c>
      <c r="F96" s="44">
        <v>2.2999999999999998</v>
      </c>
      <c r="G96" s="98"/>
      <c r="H96" s="70"/>
      <c r="I96" s="136"/>
      <c r="J96" s="449"/>
      <c r="K96" s="231"/>
    </row>
    <row r="97" spans="1:11" x14ac:dyDescent="0.3">
      <c r="A97" s="536"/>
      <c r="B97" s="189" t="s">
        <v>113</v>
      </c>
      <c r="C97" s="125" t="s">
        <v>274</v>
      </c>
      <c r="D97" s="76" t="s">
        <v>20</v>
      </c>
      <c r="E97" s="77" t="s">
        <v>269</v>
      </c>
      <c r="F97" s="45">
        <v>1.2</v>
      </c>
      <c r="G97" s="9"/>
      <c r="H97" s="30"/>
      <c r="I97" s="35"/>
      <c r="J97" s="449"/>
    </row>
    <row r="98" spans="1:11" s="71" customFormat="1" x14ac:dyDescent="0.3">
      <c r="A98" s="536"/>
      <c r="B98" s="322" t="s">
        <v>101</v>
      </c>
      <c r="C98" s="109" t="s">
        <v>547</v>
      </c>
      <c r="D98" s="96" t="s">
        <v>20</v>
      </c>
      <c r="E98" s="97" t="s">
        <v>269</v>
      </c>
      <c r="F98" s="44">
        <v>0.7</v>
      </c>
      <c r="G98" s="98"/>
      <c r="H98" s="70"/>
      <c r="I98" s="136"/>
      <c r="J98" s="449"/>
      <c r="K98" s="231"/>
    </row>
    <row r="99" spans="1:11" ht="29.4" thickBot="1" x14ac:dyDescent="0.35">
      <c r="A99" s="536"/>
      <c r="B99" s="324" t="s">
        <v>693</v>
      </c>
      <c r="C99" s="127" t="s">
        <v>274</v>
      </c>
      <c r="D99" s="94" t="s">
        <v>270</v>
      </c>
      <c r="E99" s="95" t="s">
        <v>190</v>
      </c>
      <c r="F99" s="297">
        <v>7.3</v>
      </c>
      <c r="G99" s="21"/>
      <c r="H99" s="32"/>
      <c r="I99" s="299"/>
      <c r="J99" s="449"/>
    </row>
    <row r="100" spans="1:11" ht="29.4" thickBot="1" x14ac:dyDescent="0.35">
      <c r="A100" s="564"/>
      <c r="B100" s="452" t="s">
        <v>705</v>
      </c>
      <c r="C100" s="453"/>
      <c r="D100" s="454"/>
      <c r="E100" s="455"/>
      <c r="F100" s="456"/>
      <c r="G100" s="457"/>
      <c r="H100" s="458"/>
      <c r="I100" s="459"/>
      <c r="J100" s="460"/>
    </row>
    <row r="101" spans="1:11" ht="36.6" customHeight="1" thickTop="1" thickBot="1" x14ac:dyDescent="0.35">
      <c r="A101" s="305"/>
      <c r="B101" s="305"/>
      <c r="C101" s="306"/>
      <c r="D101" s="302"/>
      <c r="F101" s="300"/>
      <c r="H101" s="301"/>
      <c r="I101" s="307"/>
      <c r="J101" s="308"/>
    </row>
    <row r="102" spans="1:11" ht="48" customHeight="1" thickTop="1" thickBot="1" x14ac:dyDescent="0.35">
      <c r="A102" s="560" t="s">
        <v>652</v>
      </c>
      <c r="B102" s="561"/>
      <c r="C102" s="421"/>
      <c r="D102" s="422"/>
      <c r="E102" s="423"/>
      <c r="F102" s="424"/>
      <c r="G102" s="425"/>
      <c r="H102" s="426"/>
      <c r="I102" s="427"/>
      <c r="J102" s="428"/>
    </row>
    <row r="103" spans="1:11" s="71" customFormat="1" ht="27.75" customHeight="1" x14ac:dyDescent="0.3">
      <c r="A103" s="562" t="s">
        <v>643</v>
      </c>
      <c r="B103" s="370" t="s">
        <v>704</v>
      </c>
      <c r="C103" s="372"/>
      <c r="D103" s="373"/>
      <c r="E103" s="378"/>
      <c r="F103" s="380"/>
      <c r="G103" s="135"/>
      <c r="H103" s="382"/>
      <c r="I103" s="415"/>
      <c r="J103" s="429"/>
      <c r="K103" s="229"/>
    </row>
    <row r="104" spans="1:11" s="71" customFormat="1" ht="35.25" customHeight="1" thickBot="1" x14ac:dyDescent="0.35">
      <c r="A104" s="563"/>
      <c r="B104" s="371" t="s">
        <v>428</v>
      </c>
      <c r="C104" s="374" t="s">
        <v>548</v>
      </c>
      <c r="D104" s="112" t="s">
        <v>143</v>
      </c>
      <c r="E104" s="379" t="s">
        <v>190</v>
      </c>
      <c r="F104" s="381">
        <v>0.6</v>
      </c>
      <c r="G104" s="131"/>
      <c r="H104" s="383"/>
      <c r="I104" s="416"/>
      <c r="J104" s="430"/>
      <c r="K104" s="231"/>
    </row>
    <row r="105" spans="1:11" s="71" customFormat="1" ht="14.4" x14ac:dyDescent="0.3">
      <c r="A105" s="533" t="s">
        <v>621</v>
      </c>
      <c r="B105" s="304" t="s">
        <v>673</v>
      </c>
      <c r="C105" s="318" t="s">
        <v>277</v>
      </c>
      <c r="D105" s="116" t="s">
        <v>167</v>
      </c>
      <c r="E105" s="117" t="s">
        <v>271</v>
      </c>
      <c r="F105" s="61">
        <v>36.4</v>
      </c>
      <c r="G105" s="161"/>
      <c r="H105" s="118"/>
      <c r="I105" s="118"/>
      <c r="J105" s="544" t="s">
        <v>639</v>
      </c>
      <c r="K105" s="231"/>
    </row>
    <row r="106" spans="1:11" ht="14.4" x14ac:dyDescent="0.3">
      <c r="A106" s="533"/>
      <c r="B106" s="189" t="s">
        <v>429</v>
      </c>
      <c r="C106" s="108" t="s">
        <v>549</v>
      </c>
      <c r="D106" s="78" t="s">
        <v>144</v>
      </c>
      <c r="E106" s="74" t="s">
        <v>273</v>
      </c>
      <c r="F106" s="46">
        <v>1.8</v>
      </c>
      <c r="G106" s="9"/>
      <c r="H106" s="30"/>
      <c r="I106" s="30"/>
      <c r="J106" s="593"/>
    </row>
    <row r="107" spans="1:11" s="71" customFormat="1" ht="29.4" thickBot="1" x14ac:dyDescent="0.35">
      <c r="A107" s="534"/>
      <c r="B107" s="190" t="s">
        <v>430</v>
      </c>
      <c r="C107" s="319" t="s">
        <v>277</v>
      </c>
      <c r="D107" s="129" t="s">
        <v>144</v>
      </c>
      <c r="E107" s="130" t="s">
        <v>273</v>
      </c>
      <c r="F107" s="54">
        <v>4.8</v>
      </c>
      <c r="G107" s="139"/>
      <c r="H107" s="115"/>
      <c r="I107" s="115"/>
      <c r="J107" s="594"/>
      <c r="K107" s="231"/>
    </row>
    <row r="108" spans="1:11" s="71" customFormat="1" ht="29.4" thickBot="1" x14ac:dyDescent="0.35">
      <c r="A108" s="535" t="s">
        <v>398</v>
      </c>
      <c r="B108" s="191" t="s">
        <v>136</v>
      </c>
      <c r="C108" s="317" t="s">
        <v>550</v>
      </c>
      <c r="D108" s="102" t="s">
        <v>275</v>
      </c>
      <c r="E108" s="103" t="s">
        <v>499</v>
      </c>
      <c r="F108" s="53">
        <v>7.7</v>
      </c>
      <c r="G108" s="104"/>
      <c r="H108" s="118"/>
      <c r="I108" s="105"/>
      <c r="J108" s="431"/>
      <c r="K108" s="231"/>
    </row>
    <row r="109" spans="1:11" ht="28.8" x14ac:dyDescent="0.3">
      <c r="A109" s="536"/>
      <c r="B109" s="183" t="s">
        <v>672</v>
      </c>
      <c r="C109" s="106" t="s">
        <v>551</v>
      </c>
      <c r="D109" s="76" t="s">
        <v>145</v>
      </c>
      <c r="E109" s="77" t="s">
        <v>499</v>
      </c>
      <c r="F109" s="46">
        <v>3.6</v>
      </c>
      <c r="G109" s="20"/>
      <c r="H109" s="30"/>
      <c r="I109" s="221"/>
      <c r="J109" s="527" t="s">
        <v>401</v>
      </c>
    </row>
    <row r="110" spans="1:11" s="71" customFormat="1" ht="29.4" thickBot="1" x14ac:dyDescent="0.35">
      <c r="A110" s="537"/>
      <c r="B110" s="181" t="s">
        <v>431</v>
      </c>
      <c r="C110" s="377" t="s">
        <v>550</v>
      </c>
      <c r="D110" s="262" t="s">
        <v>276</v>
      </c>
      <c r="E110" s="213" t="s">
        <v>499</v>
      </c>
      <c r="F110" s="62">
        <v>6.9</v>
      </c>
      <c r="G110" s="114"/>
      <c r="H110" s="134"/>
      <c r="I110" s="223"/>
      <c r="J110" s="528"/>
      <c r="K110" s="231"/>
    </row>
    <row r="111" spans="1:11" s="71" customFormat="1" ht="28.8" x14ac:dyDescent="0.3">
      <c r="A111" s="554" t="s">
        <v>709</v>
      </c>
      <c r="B111" s="268" t="s">
        <v>432</v>
      </c>
      <c r="C111" s="397" t="s">
        <v>552</v>
      </c>
      <c r="D111" s="320" t="s">
        <v>282</v>
      </c>
      <c r="E111" s="420" t="s">
        <v>194</v>
      </c>
      <c r="F111" s="380">
        <v>14.5</v>
      </c>
      <c r="G111" s="104"/>
      <c r="H111" s="382"/>
      <c r="I111" s="105"/>
      <c r="J111" s="540"/>
      <c r="K111" s="231"/>
    </row>
    <row r="112" spans="1:11" ht="28.8" x14ac:dyDescent="0.3">
      <c r="A112" s="552"/>
      <c r="B112" s="172" t="s">
        <v>433</v>
      </c>
      <c r="C112" s="398" t="s">
        <v>553</v>
      </c>
      <c r="D112" s="78" t="s">
        <v>18</v>
      </c>
      <c r="E112" s="409" t="s">
        <v>194</v>
      </c>
      <c r="F112" s="413">
        <v>3.9</v>
      </c>
      <c r="G112" s="15"/>
      <c r="H112" s="332"/>
      <c r="I112" s="30"/>
      <c r="J112" s="540"/>
    </row>
    <row r="113" spans="1:11" ht="14.4" x14ac:dyDescent="0.3">
      <c r="A113" s="552"/>
      <c r="B113" s="28" t="s">
        <v>640</v>
      </c>
      <c r="C113" s="399" t="s">
        <v>278</v>
      </c>
      <c r="D113" s="78" t="s">
        <v>18</v>
      </c>
      <c r="E113" s="409" t="s">
        <v>500</v>
      </c>
      <c r="F113" s="412">
        <v>3.5</v>
      </c>
      <c r="G113" s="15"/>
      <c r="H113" s="332"/>
      <c r="I113" s="30"/>
      <c r="J113" s="540"/>
    </row>
    <row r="114" spans="1:11" ht="15" thickBot="1" x14ac:dyDescent="0.35">
      <c r="A114" s="555"/>
      <c r="B114" s="432" t="s">
        <v>703</v>
      </c>
      <c r="C114" s="433"/>
      <c r="D114" s="434"/>
      <c r="E114" s="435"/>
      <c r="F114" s="436"/>
      <c r="G114" s="437"/>
      <c r="H114" s="438"/>
      <c r="I114" s="439"/>
      <c r="J114" s="559"/>
    </row>
    <row r="115" spans="1:11" ht="26.25" customHeight="1" thickTop="1" thickBot="1" x14ac:dyDescent="0.35">
      <c r="D115" s="302"/>
      <c r="F115" s="417"/>
      <c r="G115" s="418"/>
      <c r="H115" s="419"/>
      <c r="I115" s="419"/>
      <c r="J115" s="303"/>
    </row>
    <row r="116" spans="1:11" ht="57" customHeight="1" thickTop="1" thickBot="1" x14ac:dyDescent="0.35">
      <c r="A116" s="560" t="s">
        <v>653</v>
      </c>
      <c r="B116" s="561"/>
      <c r="C116" s="421"/>
      <c r="D116" s="422"/>
      <c r="E116" s="423"/>
      <c r="F116" s="461"/>
      <c r="G116" s="462"/>
      <c r="H116" s="463"/>
      <c r="I116" s="464"/>
      <c r="J116" s="465"/>
    </row>
    <row r="117" spans="1:11" s="71" customFormat="1" ht="30" customHeight="1" x14ac:dyDescent="0.3">
      <c r="A117" s="530" t="s">
        <v>629</v>
      </c>
      <c r="B117" s="369" t="s">
        <v>704</v>
      </c>
      <c r="C117" s="395"/>
      <c r="D117" s="373"/>
      <c r="E117" s="103"/>
      <c r="F117" s="61"/>
      <c r="G117" s="333"/>
      <c r="H117" s="118"/>
      <c r="I117" s="138"/>
      <c r="J117" s="466"/>
      <c r="K117" s="229"/>
    </row>
    <row r="118" spans="1:11" s="71" customFormat="1" ht="36" customHeight="1" thickBot="1" x14ac:dyDescent="0.35">
      <c r="A118" s="531"/>
      <c r="B118" s="314" t="s">
        <v>471</v>
      </c>
      <c r="C118" s="396" t="s">
        <v>547</v>
      </c>
      <c r="D118" s="316" t="s">
        <v>368</v>
      </c>
      <c r="E118" s="113" t="s">
        <v>234</v>
      </c>
      <c r="F118" s="281">
        <v>2</v>
      </c>
      <c r="G118" s="164"/>
      <c r="H118" s="115"/>
      <c r="I118" s="166"/>
      <c r="J118" s="467"/>
      <c r="K118" s="231"/>
    </row>
    <row r="119" spans="1:11" s="71" customFormat="1" ht="28.8" x14ac:dyDescent="0.3">
      <c r="A119" s="532" t="s">
        <v>654</v>
      </c>
      <c r="B119" s="325" t="s">
        <v>472</v>
      </c>
      <c r="C119" s="375"/>
      <c r="D119" s="376" t="s">
        <v>379</v>
      </c>
      <c r="E119" s="117" t="s">
        <v>234</v>
      </c>
      <c r="F119" s="53">
        <v>12.7</v>
      </c>
      <c r="G119" s="163"/>
      <c r="H119" s="105"/>
      <c r="I119" s="137"/>
      <c r="J119" s="468"/>
      <c r="K119" s="231"/>
    </row>
    <row r="120" spans="1:11" s="71" customFormat="1" x14ac:dyDescent="0.3">
      <c r="A120" s="533"/>
      <c r="B120" s="208" t="s">
        <v>102</v>
      </c>
      <c r="C120" s="214"/>
      <c r="D120" s="87" t="s">
        <v>146</v>
      </c>
      <c r="E120" s="73" t="s">
        <v>234</v>
      </c>
      <c r="F120" s="49"/>
      <c r="G120" s="165"/>
      <c r="H120" s="70"/>
      <c r="I120" s="70"/>
      <c r="J120" s="466"/>
      <c r="K120" s="231"/>
    </row>
    <row r="121" spans="1:11" s="71" customFormat="1" ht="29.4" thickBot="1" x14ac:dyDescent="0.35">
      <c r="A121" s="533"/>
      <c r="B121" s="194" t="s">
        <v>103</v>
      </c>
      <c r="C121" s="215"/>
      <c r="D121" s="216" t="s">
        <v>146</v>
      </c>
      <c r="E121" s="73" t="s">
        <v>234</v>
      </c>
      <c r="F121" s="162">
        <v>2.8</v>
      </c>
      <c r="G121" s="165"/>
      <c r="H121" s="70"/>
      <c r="I121" s="138"/>
      <c r="J121" s="466"/>
      <c r="K121" s="231"/>
    </row>
    <row r="122" spans="1:11" s="71" customFormat="1" ht="28.8" x14ac:dyDescent="0.3">
      <c r="A122" s="533"/>
      <c r="B122" s="208" t="s">
        <v>104</v>
      </c>
      <c r="C122" s="214"/>
      <c r="D122" s="87" t="s">
        <v>377</v>
      </c>
      <c r="E122" s="73" t="s">
        <v>234</v>
      </c>
      <c r="F122" s="49">
        <v>5.6</v>
      </c>
      <c r="G122" s="165"/>
      <c r="H122" s="70"/>
      <c r="I122" s="329"/>
      <c r="J122" s="429"/>
      <c r="K122" s="231"/>
    </row>
    <row r="123" spans="1:11" s="71" customFormat="1" x14ac:dyDescent="0.3">
      <c r="A123" s="533"/>
      <c r="B123" s="208" t="s">
        <v>105</v>
      </c>
      <c r="C123" s="214"/>
      <c r="D123" s="87" t="s">
        <v>147</v>
      </c>
      <c r="E123" s="73" t="s">
        <v>234</v>
      </c>
      <c r="F123" s="49"/>
      <c r="G123" s="165"/>
      <c r="H123" s="70"/>
      <c r="I123" s="329"/>
      <c r="J123" s="448"/>
      <c r="K123" s="231"/>
    </row>
    <row r="124" spans="1:11" s="71" customFormat="1" x14ac:dyDescent="0.3">
      <c r="A124" s="533"/>
      <c r="B124" s="209" t="s">
        <v>474</v>
      </c>
      <c r="C124" s="214"/>
      <c r="D124" s="216" t="s">
        <v>376</v>
      </c>
      <c r="E124" s="73" t="s">
        <v>518</v>
      </c>
      <c r="F124" s="162">
        <v>11.4</v>
      </c>
      <c r="G124" s="165"/>
      <c r="H124" s="70"/>
      <c r="I124" s="329"/>
      <c r="J124" s="448"/>
      <c r="K124" s="231"/>
    </row>
    <row r="125" spans="1:11" s="71" customFormat="1" ht="29.4" thickBot="1" x14ac:dyDescent="0.35">
      <c r="A125" s="534"/>
      <c r="B125" s="405" t="s">
        <v>473</v>
      </c>
      <c r="C125" s="326"/>
      <c r="D125" s="327" t="s">
        <v>375</v>
      </c>
      <c r="E125" s="130" t="s">
        <v>519</v>
      </c>
      <c r="F125" s="54">
        <v>14.4</v>
      </c>
      <c r="G125" s="164"/>
      <c r="H125" s="115"/>
      <c r="I125" s="330"/>
      <c r="J125" s="448"/>
      <c r="K125" s="231"/>
    </row>
    <row r="126" spans="1:11" s="71" customFormat="1" ht="28.8" x14ac:dyDescent="0.3">
      <c r="A126" s="546" t="s">
        <v>655</v>
      </c>
      <c r="B126" s="406" t="s">
        <v>115</v>
      </c>
      <c r="C126" s="400"/>
      <c r="D126" s="387" t="s">
        <v>148</v>
      </c>
      <c r="E126" s="387" t="s">
        <v>519</v>
      </c>
      <c r="F126" s="386"/>
      <c r="G126" s="135"/>
      <c r="H126" s="105"/>
      <c r="I126" s="105"/>
      <c r="J126" s="448"/>
      <c r="K126" s="231"/>
    </row>
    <row r="127" spans="1:11" s="71" customFormat="1" x14ac:dyDescent="0.3">
      <c r="A127" s="547"/>
      <c r="B127" s="312" t="s">
        <v>106</v>
      </c>
      <c r="C127" s="401"/>
      <c r="D127" s="388" t="s">
        <v>148</v>
      </c>
      <c r="E127" s="388" t="s">
        <v>520</v>
      </c>
      <c r="F127" s="240">
        <v>3.9</v>
      </c>
      <c r="G127" s="98"/>
      <c r="H127" s="70"/>
      <c r="I127" s="70"/>
      <c r="J127" s="448"/>
      <c r="K127" s="231"/>
    </row>
    <row r="128" spans="1:11" s="71" customFormat="1" x14ac:dyDescent="0.3">
      <c r="A128" s="547"/>
      <c r="B128" s="311" t="s">
        <v>107</v>
      </c>
      <c r="C128" s="401"/>
      <c r="D128" s="389" t="s">
        <v>148</v>
      </c>
      <c r="E128" s="389" t="s">
        <v>367</v>
      </c>
      <c r="F128" s="240"/>
      <c r="G128" s="98"/>
      <c r="H128" s="70"/>
      <c r="I128" s="70"/>
      <c r="J128" s="448"/>
      <c r="K128" s="231"/>
    </row>
    <row r="129" spans="1:11" s="71" customFormat="1" x14ac:dyDescent="0.3">
      <c r="A129" s="547"/>
      <c r="B129" s="312" t="s">
        <v>108</v>
      </c>
      <c r="C129" s="401"/>
      <c r="D129" s="389" t="s">
        <v>374</v>
      </c>
      <c r="E129" s="389" t="s">
        <v>367</v>
      </c>
      <c r="F129" s="240">
        <v>6.2</v>
      </c>
      <c r="G129" s="98"/>
      <c r="H129" s="70"/>
      <c r="I129" s="70"/>
      <c r="J129" s="448"/>
      <c r="K129" s="231"/>
    </row>
    <row r="130" spans="1:11" s="71" customFormat="1" ht="28.8" x14ac:dyDescent="0.3">
      <c r="A130" s="547"/>
      <c r="B130" s="311" t="s">
        <v>109</v>
      </c>
      <c r="C130" s="401"/>
      <c r="D130" s="388" t="s">
        <v>149</v>
      </c>
      <c r="E130" s="388" t="s">
        <v>367</v>
      </c>
      <c r="F130" s="240"/>
      <c r="G130" s="98"/>
      <c r="H130" s="70"/>
      <c r="I130" s="70"/>
      <c r="J130" s="448"/>
      <c r="K130" s="231"/>
    </row>
    <row r="131" spans="1:11" s="71" customFormat="1" x14ac:dyDescent="0.3">
      <c r="A131" s="547"/>
      <c r="B131" s="312" t="s">
        <v>110</v>
      </c>
      <c r="C131" s="402"/>
      <c r="D131" s="390" t="s">
        <v>149</v>
      </c>
      <c r="E131" s="390" t="s">
        <v>369</v>
      </c>
      <c r="F131" s="328">
        <v>7.4</v>
      </c>
      <c r="G131" s="161"/>
      <c r="H131" s="118"/>
      <c r="I131" s="118"/>
      <c r="J131" s="448"/>
      <c r="K131" s="231"/>
    </row>
    <row r="132" spans="1:11" s="71" customFormat="1" ht="28.8" x14ac:dyDescent="0.3">
      <c r="A132" s="547"/>
      <c r="B132" s="311" t="s">
        <v>111</v>
      </c>
      <c r="C132" s="401"/>
      <c r="D132" s="388" t="s">
        <v>149</v>
      </c>
      <c r="E132" s="389" t="s">
        <v>369</v>
      </c>
      <c r="F132" s="240"/>
      <c r="G132" s="98"/>
      <c r="H132" s="70"/>
      <c r="I132" s="70"/>
      <c r="J132" s="448"/>
      <c r="K132" s="231"/>
    </row>
    <row r="133" spans="1:11" s="71" customFormat="1" ht="16.2" thickBot="1" x14ac:dyDescent="0.35">
      <c r="A133" s="547"/>
      <c r="B133" s="312" t="s">
        <v>475</v>
      </c>
      <c r="C133" s="401"/>
      <c r="D133" s="388" t="s">
        <v>373</v>
      </c>
      <c r="E133" s="389" t="s">
        <v>369</v>
      </c>
      <c r="F133" s="240">
        <v>8.1999999999999993</v>
      </c>
      <c r="G133" s="98"/>
      <c r="H133" s="70"/>
      <c r="I133" s="70"/>
      <c r="J133" s="469"/>
      <c r="K133" s="231"/>
    </row>
    <row r="134" spans="1:11" ht="14.4" x14ac:dyDescent="0.3">
      <c r="A134" s="547"/>
      <c r="B134" s="313" t="s">
        <v>674</v>
      </c>
      <c r="C134" s="403" t="s">
        <v>617</v>
      </c>
      <c r="D134" s="393" t="s">
        <v>150</v>
      </c>
      <c r="E134" s="391" t="s">
        <v>369</v>
      </c>
      <c r="F134" s="331">
        <v>4</v>
      </c>
      <c r="G134" s="9"/>
      <c r="H134" s="30"/>
      <c r="I134" s="30"/>
      <c r="J134" s="543" t="s">
        <v>646</v>
      </c>
    </row>
    <row r="135" spans="1:11" s="71" customFormat="1" ht="14.4" x14ac:dyDescent="0.3">
      <c r="A135" s="547"/>
      <c r="B135" s="311" t="s">
        <v>642</v>
      </c>
      <c r="C135" s="404" t="s">
        <v>279</v>
      </c>
      <c r="D135" s="394" t="s">
        <v>372</v>
      </c>
      <c r="E135" s="392" t="s">
        <v>370</v>
      </c>
      <c r="F135" s="384">
        <v>2.5</v>
      </c>
      <c r="G135" s="132"/>
      <c r="H135" s="134"/>
      <c r="I135" s="134"/>
      <c r="J135" s="544"/>
      <c r="K135" s="231"/>
    </row>
    <row r="136" spans="1:11" s="71" customFormat="1" ht="15" thickBot="1" x14ac:dyDescent="0.35">
      <c r="A136" s="548"/>
      <c r="B136" s="432" t="s">
        <v>703</v>
      </c>
      <c r="C136" s="470"/>
      <c r="D136" s="471"/>
      <c r="E136" s="472"/>
      <c r="F136" s="473"/>
      <c r="G136" s="474"/>
      <c r="H136" s="475"/>
      <c r="I136" s="475"/>
      <c r="J136" s="545"/>
      <c r="K136" s="231"/>
    </row>
    <row r="137" spans="1:11" ht="39" customHeight="1" thickTop="1" thickBot="1" x14ac:dyDescent="0.35">
      <c r="A137" s="309"/>
      <c r="B137" s="309"/>
      <c r="C137" s="306"/>
      <c r="D137" s="310"/>
      <c r="F137" s="300"/>
      <c r="H137" s="301"/>
      <c r="I137" s="307"/>
      <c r="J137" s="308"/>
    </row>
    <row r="138" spans="1:11" ht="29.4" thickTop="1" x14ac:dyDescent="0.3">
      <c r="A138" s="551" t="s">
        <v>656</v>
      </c>
      <c r="B138" s="476" t="s">
        <v>706</v>
      </c>
      <c r="C138" s="477"/>
      <c r="D138" s="442"/>
      <c r="E138" s="478"/>
      <c r="F138" s="479"/>
      <c r="G138" s="480"/>
      <c r="H138" s="481"/>
      <c r="I138" s="480"/>
      <c r="J138" s="556" t="s">
        <v>645</v>
      </c>
    </row>
    <row r="139" spans="1:11" ht="14.4" x14ac:dyDescent="0.3">
      <c r="A139" s="552"/>
      <c r="B139" s="407" t="s">
        <v>644</v>
      </c>
      <c r="C139" s="108" t="s">
        <v>278</v>
      </c>
      <c r="D139" s="78" t="s">
        <v>18</v>
      </c>
      <c r="E139" s="409" t="s">
        <v>500</v>
      </c>
      <c r="F139" s="412">
        <v>7.4</v>
      </c>
      <c r="G139" s="15"/>
      <c r="H139" s="332"/>
      <c r="I139" s="30"/>
      <c r="J139" s="557"/>
    </row>
    <row r="140" spans="1:11" ht="14.4" x14ac:dyDescent="0.3">
      <c r="A140" s="552"/>
      <c r="B140" s="180" t="s">
        <v>675</v>
      </c>
      <c r="C140" s="108" t="s">
        <v>554</v>
      </c>
      <c r="D140" s="78" t="s">
        <v>18</v>
      </c>
      <c r="E140" s="409" t="s">
        <v>280</v>
      </c>
      <c r="F140" s="413">
        <v>3.7</v>
      </c>
      <c r="G140" s="15"/>
      <c r="H140" s="332"/>
      <c r="I140" s="30"/>
      <c r="J140" s="557"/>
    </row>
    <row r="141" spans="1:11" s="71" customFormat="1" ht="15" thickBot="1" x14ac:dyDescent="0.35">
      <c r="A141" s="552"/>
      <c r="B141" s="177" t="s">
        <v>283</v>
      </c>
      <c r="C141" s="91" t="s">
        <v>555</v>
      </c>
      <c r="D141" s="86" t="s">
        <v>394</v>
      </c>
      <c r="E141" s="410" t="s">
        <v>501</v>
      </c>
      <c r="F141" s="385">
        <v>1.5</v>
      </c>
      <c r="G141" s="69"/>
      <c r="H141" s="329"/>
      <c r="I141" s="70"/>
      <c r="J141" s="558"/>
      <c r="K141" s="231"/>
    </row>
    <row r="142" spans="1:11" s="71" customFormat="1" ht="15" thickBot="1" x14ac:dyDescent="0.35">
      <c r="A142" s="553"/>
      <c r="B142" s="408" t="s">
        <v>657</v>
      </c>
      <c r="C142" s="99" t="s">
        <v>555</v>
      </c>
      <c r="D142" s="129" t="s">
        <v>33</v>
      </c>
      <c r="E142" s="411" t="s">
        <v>501</v>
      </c>
      <c r="F142" s="414">
        <v>0.5</v>
      </c>
      <c r="G142" s="139"/>
      <c r="H142" s="330"/>
      <c r="I142" s="115"/>
      <c r="J142" s="482"/>
      <c r="K142" s="231"/>
    </row>
    <row r="143" spans="1:11" ht="28.8" x14ac:dyDescent="0.3">
      <c r="A143" s="536" t="s">
        <v>622</v>
      </c>
      <c r="B143" s="179" t="s">
        <v>676</v>
      </c>
      <c r="C143" s="298" t="s">
        <v>556</v>
      </c>
      <c r="D143" s="295" t="s">
        <v>33</v>
      </c>
      <c r="E143" s="296" t="s">
        <v>281</v>
      </c>
      <c r="F143" s="51">
        <v>4.8</v>
      </c>
      <c r="G143" s="20"/>
      <c r="H143" s="31"/>
      <c r="I143" s="31"/>
      <c r="J143" s="549" t="s">
        <v>641</v>
      </c>
    </row>
    <row r="144" spans="1:11" s="71" customFormat="1" ht="14.4" x14ac:dyDescent="0.3">
      <c r="A144" s="536"/>
      <c r="B144" s="193" t="s">
        <v>72</v>
      </c>
      <c r="C144" s="141" t="s">
        <v>555</v>
      </c>
      <c r="D144" s="96" t="s">
        <v>33</v>
      </c>
      <c r="E144" s="97" t="s">
        <v>281</v>
      </c>
      <c r="F144" s="44">
        <v>2.2000000000000002</v>
      </c>
      <c r="G144" s="69"/>
      <c r="H144" s="70"/>
      <c r="I144" s="70"/>
      <c r="J144" s="549"/>
      <c r="K144" s="231"/>
    </row>
    <row r="145" spans="1:11" ht="14.4" x14ac:dyDescent="0.3">
      <c r="A145" s="536"/>
      <c r="B145" s="180" t="s">
        <v>120</v>
      </c>
      <c r="C145" s="125" t="s">
        <v>557</v>
      </c>
      <c r="D145" s="76" t="s">
        <v>284</v>
      </c>
      <c r="E145" s="77" t="s">
        <v>281</v>
      </c>
      <c r="F145" s="45">
        <v>1.3</v>
      </c>
      <c r="G145" s="15"/>
      <c r="H145" s="30"/>
      <c r="I145" s="30"/>
      <c r="J145" s="549"/>
    </row>
    <row r="146" spans="1:11" s="71" customFormat="1" ht="28.8" x14ac:dyDescent="0.3">
      <c r="A146" s="536"/>
      <c r="B146" s="194" t="s">
        <v>434</v>
      </c>
      <c r="C146" s="142" t="s">
        <v>558</v>
      </c>
      <c r="D146" s="96" t="s">
        <v>32</v>
      </c>
      <c r="E146" s="97" t="s">
        <v>198</v>
      </c>
      <c r="F146" s="44">
        <v>2.4</v>
      </c>
      <c r="G146" s="69"/>
      <c r="H146" s="70"/>
      <c r="I146" s="70"/>
      <c r="J146" s="549"/>
      <c r="K146" s="231"/>
    </row>
    <row r="147" spans="1:11" ht="15" thickBot="1" x14ac:dyDescent="0.35">
      <c r="A147" s="537"/>
      <c r="B147" s="180" t="s">
        <v>687</v>
      </c>
      <c r="C147" s="272" t="s">
        <v>557</v>
      </c>
      <c r="D147" s="260" t="s">
        <v>32</v>
      </c>
      <c r="E147" s="261" t="s">
        <v>198</v>
      </c>
      <c r="F147" s="45">
        <v>2.2000000000000002</v>
      </c>
      <c r="G147" s="16"/>
      <c r="H147" s="30"/>
      <c r="I147" s="30"/>
      <c r="J147" s="549"/>
    </row>
    <row r="148" spans="1:11" ht="15" thickBot="1" x14ac:dyDescent="0.35">
      <c r="A148" s="532" t="s">
        <v>623</v>
      </c>
      <c r="B148" s="251" t="s">
        <v>435</v>
      </c>
      <c r="C148" s="284" t="s">
        <v>559</v>
      </c>
      <c r="D148" s="92" t="s">
        <v>32</v>
      </c>
      <c r="E148" s="93" t="s">
        <v>199</v>
      </c>
      <c r="F148" s="239">
        <v>5.0999999999999996</v>
      </c>
      <c r="G148" s="250"/>
      <c r="H148" s="29"/>
      <c r="I148" s="29"/>
      <c r="J148" s="550"/>
    </row>
    <row r="149" spans="1:11" s="71" customFormat="1" ht="14.4" x14ac:dyDescent="0.3">
      <c r="A149" s="533"/>
      <c r="B149" s="170" t="s">
        <v>137</v>
      </c>
      <c r="C149" s="91" t="s">
        <v>561</v>
      </c>
      <c r="D149" s="86" t="s">
        <v>285</v>
      </c>
      <c r="E149" s="73" t="s">
        <v>199</v>
      </c>
      <c r="F149" s="240">
        <v>7.8</v>
      </c>
      <c r="G149" s="246"/>
      <c r="H149" s="70"/>
      <c r="I149" s="70"/>
      <c r="J149" s="539" t="s">
        <v>381</v>
      </c>
      <c r="K149" s="231"/>
    </row>
    <row r="150" spans="1:11" ht="14.4" x14ac:dyDescent="0.3">
      <c r="A150" s="533"/>
      <c r="B150" s="172" t="s">
        <v>296</v>
      </c>
      <c r="C150" s="90" t="s">
        <v>560</v>
      </c>
      <c r="D150" s="78" t="s">
        <v>55</v>
      </c>
      <c r="E150" s="74" t="s">
        <v>502</v>
      </c>
      <c r="F150" s="241">
        <v>1.6</v>
      </c>
      <c r="G150" s="247"/>
      <c r="H150" s="30"/>
      <c r="I150" s="30"/>
      <c r="J150" s="540"/>
    </row>
    <row r="151" spans="1:11" s="71" customFormat="1" ht="14.4" x14ac:dyDescent="0.3">
      <c r="A151" s="533"/>
      <c r="B151" s="235" t="s">
        <v>436</v>
      </c>
      <c r="C151" s="91" t="s">
        <v>298</v>
      </c>
      <c r="D151" s="86" t="s">
        <v>55</v>
      </c>
      <c r="E151" s="73" t="s">
        <v>200</v>
      </c>
      <c r="F151" s="242">
        <v>2.1</v>
      </c>
      <c r="G151" s="246"/>
      <c r="H151" s="118"/>
      <c r="I151" s="70"/>
      <c r="J151" s="540"/>
      <c r="K151" s="231"/>
    </row>
    <row r="152" spans="1:11" ht="14.4" x14ac:dyDescent="0.3">
      <c r="A152" s="533"/>
      <c r="B152" s="28" t="s">
        <v>688</v>
      </c>
      <c r="C152" s="108" t="s">
        <v>560</v>
      </c>
      <c r="D152" s="78" t="s">
        <v>55</v>
      </c>
      <c r="E152" s="74" t="s">
        <v>200</v>
      </c>
      <c r="F152" s="241">
        <v>3.5</v>
      </c>
      <c r="G152" s="247"/>
      <c r="H152" s="30"/>
      <c r="I152" s="30"/>
      <c r="J152" s="540"/>
    </row>
    <row r="153" spans="1:11" s="71" customFormat="1" ht="14.4" x14ac:dyDescent="0.3">
      <c r="A153" s="533"/>
      <c r="B153" s="170" t="s">
        <v>297</v>
      </c>
      <c r="C153" s="91" t="s">
        <v>300</v>
      </c>
      <c r="D153" s="86" t="s">
        <v>55</v>
      </c>
      <c r="E153" s="73" t="s">
        <v>286</v>
      </c>
      <c r="F153" s="240">
        <v>3.6</v>
      </c>
      <c r="G153" s="246"/>
      <c r="H153" s="70"/>
      <c r="I153" s="70"/>
      <c r="J153" s="540"/>
      <c r="K153" s="231"/>
    </row>
    <row r="154" spans="1:11" ht="28.8" x14ac:dyDescent="0.3">
      <c r="A154" s="533"/>
      <c r="B154" s="172" t="s">
        <v>289</v>
      </c>
      <c r="C154" s="90" t="s">
        <v>562</v>
      </c>
      <c r="D154" s="78" t="s">
        <v>299</v>
      </c>
      <c r="E154" s="74" t="s">
        <v>286</v>
      </c>
      <c r="F154" s="241">
        <v>4.8</v>
      </c>
      <c r="G154" s="248"/>
      <c r="H154" s="30"/>
      <c r="I154" s="30"/>
      <c r="J154" s="540"/>
    </row>
    <row r="155" spans="1:11" s="71" customFormat="1" ht="14.4" x14ac:dyDescent="0.3">
      <c r="A155" s="533"/>
      <c r="B155" s="236" t="s">
        <v>689</v>
      </c>
      <c r="C155" s="285" t="s">
        <v>564</v>
      </c>
      <c r="D155" s="86" t="s">
        <v>54</v>
      </c>
      <c r="E155" s="73" t="s">
        <v>286</v>
      </c>
      <c r="F155" s="243">
        <v>1.5</v>
      </c>
      <c r="G155" s="165"/>
      <c r="H155" s="70"/>
      <c r="I155" s="70"/>
      <c r="J155" s="540"/>
      <c r="K155" s="231"/>
    </row>
    <row r="156" spans="1:11" ht="28.8" x14ac:dyDescent="0.3">
      <c r="A156" s="533"/>
      <c r="B156" s="169" t="s">
        <v>690</v>
      </c>
      <c r="C156" s="90" t="s">
        <v>563</v>
      </c>
      <c r="D156" s="78" t="s">
        <v>54</v>
      </c>
      <c r="E156" s="74" t="s">
        <v>287</v>
      </c>
      <c r="F156" s="244">
        <v>11.6</v>
      </c>
      <c r="G156" s="248"/>
      <c r="H156" s="30"/>
      <c r="I156" s="30"/>
      <c r="J156" s="540"/>
    </row>
    <row r="157" spans="1:11" ht="28.8" x14ac:dyDescent="0.3">
      <c r="A157" s="533"/>
      <c r="B157" s="28" t="s">
        <v>437</v>
      </c>
      <c r="C157" s="108" t="s">
        <v>565</v>
      </c>
      <c r="D157" s="78" t="s">
        <v>53</v>
      </c>
      <c r="E157" s="74" t="s">
        <v>290</v>
      </c>
      <c r="F157" s="244">
        <v>3.4</v>
      </c>
      <c r="G157" s="248"/>
      <c r="H157" s="30"/>
      <c r="I157" s="30"/>
      <c r="J157" s="540"/>
    </row>
    <row r="158" spans="1:11" s="71" customFormat="1" ht="14.4" x14ac:dyDescent="0.3">
      <c r="A158" s="533"/>
      <c r="B158" s="170" t="s">
        <v>301</v>
      </c>
      <c r="C158" s="91" t="s">
        <v>566</v>
      </c>
      <c r="D158" s="86" t="s">
        <v>53</v>
      </c>
      <c r="E158" s="73" t="s">
        <v>291</v>
      </c>
      <c r="F158" s="243">
        <v>1.8</v>
      </c>
      <c r="G158" s="165"/>
      <c r="H158" s="70"/>
      <c r="I158" s="70"/>
      <c r="J158" s="540"/>
      <c r="K158" s="231"/>
    </row>
    <row r="159" spans="1:11" ht="14.4" x14ac:dyDescent="0.3">
      <c r="A159" s="533"/>
      <c r="B159" s="28" t="s">
        <v>302</v>
      </c>
      <c r="C159" s="108" t="s">
        <v>565</v>
      </c>
      <c r="D159" s="78" t="s">
        <v>53</v>
      </c>
      <c r="E159" s="74" t="s">
        <v>291</v>
      </c>
      <c r="F159" s="244">
        <v>3.1</v>
      </c>
      <c r="G159" s="248"/>
      <c r="H159" s="30"/>
      <c r="I159" s="30"/>
      <c r="J159" s="540"/>
    </row>
    <row r="160" spans="1:11" ht="14.4" x14ac:dyDescent="0.3">
      <c r="A160" s="533"/>
      <c r="B160" s="237" t="s">
        <v>691</v>
      </c>
      <c r="C160" s="140" t="s">
        <v>567</v>
      </c>
      <c r="D160" s="78" t="s">
        <v>53</v>
      </c>
      <c r="E160" s="74" t="s">
        <v>503</v>
      </c>
      <c r="F160" s="244">
        <v>6.3</v>
      </c>
      <c r="G160" s="248"/>
      <c r="H160" s="30"/>
      <c r="I160" s="30"/>
      <c r="J160" s="540"/>
    </row>
    <row r="161" spans="1:11" s="71" customFormat="1" ht="14.4" x14ac:dyDescent="0.3">
      <c r="A161" s="533"/>
      <c r="B161" s="170" t="s">
        <v>438</v>
      </c>
      <c r="C161" s="91" t="s">
        <v>568</v>
      </c>
      <c r="D161" s="86" t="s">
        <v>52</v>
      </c>
      <c r="E161" s="73" t="s">
        <v>292</v>
      </c>
      <c r="F161" s="240">
        <v>2.9</v>
      </c>
      <c r="G161" s="165"/>
      <c r="H161" s="70"/>
      <c r="I161" s="70"/>
      <c r="J161" s="540"/>
      <c r="K161" s="231"/>
    </row>
    <row r="162" spans="1:11" ht="14.4" x14ac:dyDescent="0.3">
      <c r="A162" s="533"/>
      <c r="B162" s="28" t="s">
        <v>439</v>
      </c>
      <c r="C162" s="108" t="s">
        <v>304</v>
      </c>
      <c r="D162" s="78" t="s">
        <v>52</v>
      </c>
      <c r="E162" s="74" t="s">
        <v>293</v>
      </c>
      <c r="F162" s="244">
        <v>7.5</v>
      </c>
      <c r="G162" s="248"/>
      <c r="H162" s="30"/>
      <c r="I162" s="30"/>
      <c r="J162" s="540"/>
    </row>
    <row r="163" spans="1:11" ht="15" thickBot="1" x14ac:dyDescent="0.35">
      <c r="A163" s="534"/>
      <c r="B163" s="238" t="s">
        <v>295</v>
      </c>
      <c r="C163" s="122" t="s">
        <v>569</v>
      </c>
      <c r="D163" s="85" t="s">
        <v>152</v>
      </c>
      <c r="E163" s="75" t="s">
        <v>293</v>
      </c>
      <c r="F163" s="245">
        <v>3.4</v>
      </c>
      <c r="G163" s="249"/>
      <c r="H163" s="18"/>
      <c r="I163" s="18"/>
      <c r="J163" s="541"/>
    </row>
    <row r="164" spans="1:11" s="71" customFormat="1" x14ac:dyDescent="0.3">
      <c r="A164" s="535" t="s">
        <v>160</v>
      </c>
      <c r="B164" s="182" t="s">
        <v>440</v>
      </c>
      <c r="C164" s="100" t="s">
        <v>570</v>
      </c>
      <c r="D164" s="102" t="s">
        <v>57</v>
      </c>
      <c r="E164" s="103" t="s">
        <v>294</v>
      </c>
      <c r="F164" s="61">
        <v>3.7</v>
      </c>
      <c r="G164" s="135"/>
      <c r="H164" s="118"/>
      <c r="I164" s="105"/>
      <c r="J164" s="429"/>
      <c r="K164" s="231"/>
    </row>
    <row r="165" spans="1:11" x14ac:dyDescent="0.3">
      <c r="A165" s="536"/>
      <c r="B165" s="180" t="s">
        <v>441</v>
      </c>
      <c r="C165" s="125" t="s">
        <v>571</v>
      </c>
      <c r="D165" s="76" t="s">
        <v>303</v>
      </c>
      <c r="E165" s="77" t="s">
        <v>294</v>
      </c>
      <c r="F165" s="45">
        <v>6.5</v>
      </c>
      <c r="G165" s="9"/>
      <c r="H165" s="30"/>
      <c r="I165" s="30"/>
      <c r="J165" s="449"/>
    </row>
    <row r="166" spans="1:11" x14ac:dyDescent="0.3">
      <c r="A166" s="536"/>
      <c r="B166" s="183" t="s">
        <v>442</v>
      </c>
      <c r="C166" s="106" t="s">
        <v>572</v>
      </c>
      <c r="D166" s="76" t="s">
        <v>305</v>
      </c>
      <c r="E166" s="77" t="s">
        <v>204</v>
      </c>
      <c r="F166" s="46">
        <v>9.4</v>
      </c>
      <c r="G166" s="9"/>
      <c r="H166" s="30"/>
      <c r="I166" s="30"/>
      <c r="J166" s="449"/>
    </row>
    <row r="167" spans="1:11" s="71" customFormat="1" ht="16.2" thickBot="1" x14ac:dyDescent="0.35">
      <c r="A167" s="537"/>
      <c r="B167" s="184" t="s">
        <v>443</v>
      </c>
      <c r="C167" s="111" t="s">
        <v>316</v>
      </c>
      <c r="D167" s="112" t="s">
        <v>306</v>
      </c>
      <c r="E167" s="113" t="s">
        <v>204</v>
      </c>
      <c r="F167" s="54">
        <v>3</v>
      </c>
      <c r="G167" s="131"/>
      <c r="H167" s="134"/>
      <c r="I167" s="115"/>
      <c r="J167" s="469"/>
      <c r="K167" s="231"/>
    </row>
    <row r="168" spans="1:11" s="71" customFormat="1" ht="14.4" x14ac:dyDescent="0.3">
      <c r="A168" s="532" t="s">
        <v>624</v>
      </c>
      <c r="B168" s="182" t="s">
        <v>692</v>
      </c>
      <c r="C168" s="121" t="s">
        <v>316</v>
      </c>
      <c r="D168" s="119" t="s">
        <v>451</v>
      </c>
      <c r="E168" s="120" t="s">
        <v>504</v>
      </c>
      <c r="F168" s="53">
        <v>7.5</v>
      </c>
      <c r="G168" s="286"/>
      <c r="H168" s="105"/>
      <c r="I168" s="105"/>
      <c r="J168" s="527" t="s">
        <v>385</v>
      </c>
      <c r="K168" s="231"/>
    </row>
    <row r="169" spans="1:11" ht="14.4" x14ac:dyDescent="0.3">
      <c r="A169" s="533"/>
      <c r="B169" s="277" t="s">
        <v>686</v>
      </c>
      <c r="C169" s="278" t="s">
        <v>573</v>
      </c>
      <c r="D169" s="226" t="s">
        <v>452</v>
      </c>
      <c r="E169" s="227" t="s">
        <v>504</v>
      </c>
      <c r="F169" s="63">
        <v>2.7</v>
      </c>
      <c r="G169" s="279"/>
      <c r="H169" s="31"/>
      <c r="I169" s="31"/>
      <c r="J169" s="528"/>
    </row>
    <row r="170" spans="1:11" s="71" customFormat="1" ht="14.4" x14ac:dyDescent="0.3">
      <c r="A170" s="533"/>
      <c r="B170" s="276" t="s">
        <v>444</v>
      </c>
      <c r="C170" s="150" t="s">
        <v>574</v>
      </c>
      <c r="D170" s="116" t="s">
        <v>452</v>
      </c>
      <c r="E170" s="117" t="s">
        <v>505</v>
      </c>
      <c r="F170" s="61">
        <v>9.3000000000000007</v>
      </c>
      <c r="G170" s="280"/>
      <c r="H170" s="118"/>
      <c r="I170" s="118"/>
      <c r="J170" s="528"/>
      <c r="K170" s="231"/>
    </row>
    <row r="171" spans="1:11" ht="14.4" x14ac:dyDescent="0.3">
      <c r="A171" s="533"/>
      <c r="B171" s="277" t="s">
        <v>445</v>
      </c>
      <c r="C171" s="278" t="s">
        <v>575</v>
      </c>
      <c r="D171" s="226" t="s">
        <v>452</v>
      </c>
      <c r="E171" s="227" t="s">
        <v>505</v>
      </c>
      <c r="F171" s="63">
        <v>1.3</v>
      </c>
      <c r="G171" s="279"/>
      <c r="H171" s="31"/>
      <c r="I171" s="31"/>
      <c r="J171" s="528"/>
    </row>
    <row r="172" spans="1:11" s="71" customFormat="1" ht="14.4" x14ac:dyDescent="0.3">
      <c r="A172" s="533"/>
      <c r="B172" s="276" t="s">
        <v>446</v>
      </c>
      <c r="C172" s="150" t="s">
        <v>575</v>
      </c>
      <c r="D172" s="116" t="s">
        <v>453</v>
      </c>
      <c r="E172" s="117" t="s">
        <v>505</v>
      </c>
      <c r="F172" s="61">
        <v>10.9</v>
      </c>
      <c r="G172" s="280"/>
      <c r="H172" s="118"/>
      <c r="I172" s="118"/>
      <c r="J172" s="528"/>
      <c r="K172" s="231"/>
    </row>
    <row r="173" spans="1:11" ht="28.8" x14ac:dyDescent="0.3">
      <c r="A173" s="533"/>
      <c r="B173" s="180" t="s">
        <v>317</v>
      </c>
      <c r="C173" s="108" t="s">
        <v>319</v>
      </c>
      <c r="D173" s="78" t="s">
        <v>313</v>
      </c>
      <c r="E173" s="74" t="s">
        <v>307</v>
      </c>
      <c r="F173" s="46">
        <v>2.1</v>
      </c>
      <c r="G173" s="22"/>
      <c r="H173" s="30"/>
      <c r="I173" s="30"/>
      <c r="J173" s="528"/>
    </row>
    <row r="174" spans="1:11" ht="14.4" x14ac:dyDescent="0.3">
      <c r="A174" s="533"/>
      <c r="B174" s="180" t="s">
        <v>318</v>
      </c>
      <c r="C174" s="108" t="s">
        <v>319</v>
      </c>
      <c r="D174" s="78" t="s">
        <v>26</v>
      </c>
      <c r="E174" s="74" t="s">
        <v>307</v>
      </c>
      <c r="F174" s="46">
        <v>1.8</v>
      </c>
      <c r="G174" s="22"/>
      <c r="H174" s="30"/>
      <c r="I174" s="30"/>
      <c r="J174" s="528"/>
    </row>
    <row r="175" spans="1:11" ht="14.4" x14ac:dyDescent="0.3">
      <c r="A175" s="533"/>
      <c r="B175" s="180" t="s">
        <v>447</v>
      </c>
      <c r="C175" s="108" t="s">
        <v>321</v>
      </c>
      <c r="D175" s="78" t="s">
        <v>26</v>
      </c>
      <c r="E175" s="74" t="s">
        <v>308</v>
      </c>
      <c r="F175" s="45">
        <v>10.3</v>
      </c>
      <c r="G175" s="9"/>
      <c r="H175" s="30"/>
      <c r="I175" s="30"/>
      <c r="J175" s="528"/>
    </row>
    <row r="176" spans="1:11" ht="28.8" x14ac:dyDescent="0.3">
      <c r="A176" s="533"/>
      <c r="B176" s="180" t="s">
        <v>448</v>
      </c>
      <c r="C176" s="108" t="s">
        <v>576</v>
      </c>
      <c r="D176" s="78" t="s">
        <v>25</v>
      </c>
      <c r="E176" s="74" t="s">
        <v>309</v>
      </c>
      <c r="F176" s="46">
        <v>3.2</v>
      </c>
      <c r="G176" s="9"/>
      <c r="H176" s="30"/>
      <c r="I176" s="30"/>
      <c r="J176" s="528"/>
    </row>
    <row r="177" spans="1:11" ht="14.4" x14ac:dyDescent="0.3">
      <c r="A177" s="533"/>
      <c r="B177" s="187" t="s">
        <v>449</v>
      </c>
      <c r="C177" s="90" t="s">
        <v>577</v>
      </c>
      <c r="D177" s="78" t="s">
        <v>25</v>
      </c>
      <c r="E177" s="74" t="s">
        <v>310</v>
      </c>
      <c r="F177" s="46">
        <v>4.3</v>
      </c>
      <c r="G177" s="9"/>
      <c r="H177" s="30"/>
      <c r="I177" s="30"/>
      <c r="J177" s="528"/>
    </row>
    <row r="178" spans="1:11" ht="14.4" x14ac:dyDescent="0.3">
      <c r="A178" s="533"/>
      <c r="B178" s="195" t="s">
        <v>685</v>
      </c>
      <c r="C178" s="90" t="s">
        <v>577</v>
      </c>
      <c r="D178" s="78" t="s">
        <v>314</v>
      </c>
      <c r="E178" s="74" t="s">
        <v>311</v>
      </c>
      <c r="F178" s="65">
        <v>1.8</v>
      </c>
      <c r="G178" s="9"/>
      <c r="H178" s="32"/>
      <c r="I178" s="30"/>
      <c r="J178" s="528"/>
    </row>
    <row r="179" spans="1:11" s="71" customFormat="1" ht="15" thickBot="1" x14ac:dyDescent="0.35">
      <c r="A179" s="534"/>
      <c r="B179" s="181" t="s">
        <v>450</v>
      </c>
      <c r="C179" s="99" t="s">
        <v>578</v>
      </c>
      <c r="D179" s="129" t="s">
        <v>315</v>
      </c>
      <c r="E179" s="130" t="s">
        <v>312</v>
      </c>
      <c r="F179" s="62">
        <v>9.3000000000000007</v>
      </c>
      <c r="G179" s="131"/>
      <c r="H179" s="115"/>
      <c r="I179" s="115"/>
      <c r="J179" s="542"/>
      <c r="K179" s="231"/>
    </row>
    <row r="180" spans="1:11" ht="14.4" x14ac:dyDescent="0.3">
      <c r="A180" s="535" t="s">
        <v>161</v>
      </c>
      <c r="B180" s="196" t="s">
        <v>454</v>
      </c>
      <c r="C180" s="101" t="s">
        <v>579</v>
      </c>
      <c r="D180" s="92" t="s">
        <v>16</v>
      </c>
      <c r="E180" s="93" t="s">
        <v>320</v>
      </c>
      <c r="F180" s="43">
        <v>1.6</v>
      </c>
      <c r="G180" s="5"/>
      <c r="H180" s="31"/>
      <c r="I180" s="29"/>
      <c r="J180" s="527" t="s">
        <v>647</v>
      </c>
    </row>
    <row r="181" spans="1:11" s="71" customFormat="1" ht="14.4" x14ac:dyDescent="0.3">
      <c r="A181" s="536"/>
      <c r="B181" s="175" t="s">
        <v>65</v>
      </c>
      <c r="C181" s="109" t="s">
        <v>580</v>
      </c>
      <c r="D181" s="96" t="s">
        <v>324</v>
      </c>
      <c r="E181" s="97" t="s">
        <v>320</v>
      </c>
      <c r="F181" s="44">
        <v>4.9000000000000004</v>
      </c>
      <c r="G181" s="144"/>
      <c r="H181" s="70"/>
      <c r="I181" s="70"/>
      <c r="J181" s="528"/>
      <c r="K181" s="231"/>
    </row>
    <row r="182" spans="1:11" ht="14.4" x14ac:dyDescent="0.3">
      <c r="A182" s="536"/>
      <c r="B182" s="187" t="s">
        <v>114</v>
      </c>
      <c r="C182" s="106" t="s">
        <v>581</v>
      </c>
      <c r="D182" s="76" t="s">
        <v>15</v>
      </c>
      <c r="E182" s="77" t="s">
        <v>322</v>
      </c>
      <c r="F182" s="45">
        <v>4.5999999999999996</v>
      </c>
      <c r="G182" s="3"/>
      <c r="H182" s="30"/>
      <c r="I182" s="30"/>
      <c r="J182" s="528"/>
    </row>
    <row r="183" spans="1:11" ht="14.4" x14ac:dyDescent="0.3">
      <c r="A183" s="536"/>
      <c r="B183" s="187" t="s">
        <v>66</v>
      </c>
      <c r="C183" s="106" t="s">
        <v>583</v>
      </c>
      <c r="D183" s="76" t="s">
        <v>388</v>
      </c>
      <c r="E183" s="77" t="s">
        <v>323</v>
      </c>
      <c r="F183" s="45">
        <v>7</v>
      </c>
      <c r="G183" s="3"/>
      <c r="H183" s="30"/>
      <c r="I183" s="30"/>
      <c r="J183" s="528"/>
    </row>
    <row r="184" spans="1:11" ht="20.25" customHeight="1" thickBot="1" x14ac:dyDescent="0.35">
      <c r="A184" s="537"/>
      <c r="B184" s="197" t="s">
        <v>67</v>
      </c>
      <c r="C184" s="110" t="s">
        <v>582</v>
      </c>
      <c r="D184" s="94" t="s">
        <v>455</v>
      </c>
      <c r="E184" s="95" t="s">
        <v>506</v>
      </c>
      <c r="F184" s="64">
        <v>7.1</v>
      </c>
      <c r="G184" s="4"/>
      <c r="H184" s="32"/>
      <c r="I184" s="18"/>
      <c r="J184" s="542"/>
    </row>
    <row r="185" spans="1:11" ht="14.4" x14ac:dyDescent="0.3">
      <c r="A185" s="532" t="s">
        <v>626</v>
      </c>
      <c r="B185" s="196" t="s">
        <v>75</v>
      </c>
      <c r="C185" s="128" t="s">
        <v>584</v>
      </c>
      <c r="D185" s="88" t="s">
        <v>14</v>
      </c>
      <c r="E185" s="72" t="s">
        <v>507</v>
      </c>
      <c r="F185" s="43">
        <v>3.1</v>
      </c>
      <c r="G185" s="7"/>
      <c r="H185" s="29"/>
      <c r="I185" s="29"/>
      <c r="J185" s="527" t="s">
        <v>402</v>
      </c>
    </row>
    <row r="186" spans="1:11" ht="14.4" x14ac:dyDescent="0.3">
      <c r="A186" s="533"/>
      <c r="B186" s="183" t="s">
        <v>325</v>
      </c>
      <c r="C186" s="90" t="s">
        <v>585</v>
      </c>
      <c r="D186" s="78" t="s">
        <v>14</v>
      </c>
      <c r="E186" s="74" t="s">
        <v>507</v>
      </c>
      <c r="F186" s="45">
        <v>5.6</v>
      </c>
      <c r="G186" s="8"/>
      <c r="H186" s="30"/>
      <c r="I186" s="30"/>
      <c r="J186" s="528"/>
    </row>
    <row r="187" spans="1:11" ht="14.4" x14ac:dyDescent="0.3">
      <c r="A187" s="533"/>
      <c r="B187" s="187" t="s">
        <v>684</v>
      </c>
      <c r="C187" s="90" t="s">
        <v>586</v>
      </c>
      <c r="D187" s="78" t="s">
        <v>327</v>
      </c>
      <c r="E187" s="74" t="s">
        <v>508</v>
      </c>
      <c r="F187" s="45">
        <v>6.6</v>
      </c>
      <c r="G187" s="8"/>
      <c r="H187" s="30"/>
      <c r="I187" s="30"/>
      <c r="J187" s="528"/>
    </row>
    <row r="188" spans="1:11" ht="14.4" x14ac:dyDescent="0.3">
      <c r="A188" s="533"/>
      <c r="B188" s="187" t="s">
        <v>683</v>
      </c>
      <c r="C188" s="90" t="s">
        <v>587</v>
      </c>
      <c r="D188" s="78" t="s">
        <v>13</v>
      </c>
      <c r="E188" s="74" t="s">
        <v>206</v>
      </c>
      <c r="F188" s="45">
        <v>6.3</v>
      </c>
      <c r="G188" s="8"/>
      <c r="H188" s="30"/>
      <c r="I188" s="30"/>
      <c r="J188" s="528"/>
    </row>
    <row r="189" spans="1:11" ht="14.4" x14ac:dyDescent="0.3">
      <c r="A189" s="533"/>
      <c r="B189" s="188" t="s">
        <v>456</v>
      </c>
      <c r="C189" s="90" t="s">
        <v>588</v>
      </c>
      <c r="D189" s="78" t="s">
        <v>329</v>
      </c>
      <c r="E189" s="74" t="s">
        <v>326</v>
      </c>
      <c r="F189" s="45">
        <v>6.1</v>
      </c>
      <c r="G189" s="8"/>
      <c r="H189" s="30"/>
      <c r="I189" s="30"/>
      <c r="J189" s="528"/>
    </row>
    <row r="190" spans="1:11" ht="14.4" x14ac:dyDescent="0.3">
      <c r="A190" s="533"/>
      <c r="B190" s="198" t="s">
        <v>331</v>
      </c>
      <c r="C190" s="145" t="s">
        <v>589</v>
      </c>
      <c r="D190" s="78" t="s">
        <v>12</v>
      </c>
      <c r="E190" s="74" t="s">
        <v>328</v>
      </c>
      <c r="F190" s="45">
        <v>3.2</v>
      </c>
      <c r="G190" s="8"/>
      <c r="H190" s="30"/>
      <c r="I190" s="30"/>
      <c r="J190" s="528"/>
    </row>
    <row r="191" spans="1:11" ht="28.8" x14ac:dyDescent="0.3">
      <c r="A191" s="533"/>
      <c r="B191" s="199" t="s">
        <v>333</v>
      </c>
      <c r="C191" s="145" t="s">
        <v>590</v>
      </c>
      <c r="D191" s="78" t="s">
        <v>12</v>
      </c>
      <c r="E191" s="74" t="s">
        <v>330</v>
      </c>
      <c r="F191" s="45">
        <v>6.8</v>
      </c>
      <c r="G191" s="8"/>
      <c r="H191" s="30"/>
      <c r="I191" s="30"/>
      <c r="J191" s="528"/>
    </row>
    <row r="192" spans="1:11" ht="28.8" x14ac:dyDescent="0.3">
      <c r="A192" s="533"/>
      <c r="B192" s="188" t="s">
        <v>457</v>
      </c>
      <c r="C192" s="90" t="s">
        <v>591</v>
      </c>
      <c r="D192" s="78" t="s">
        <v>10</v>
      </c>
      <c r="E192" s="74" t="s">
        <v>332</v>
      </c>
      <c r="F192" s="45">
        <v>5.2</v>
      </c>
      <c r="G192" s="8"/>
      <c r="H192" s="30"/>
      <c r="I192" s="30"/>
      <c r="J192" s="528"/>
    </row>
    <row r="193" spans="1:11" ht="15" thickBot="1" x14ac:dyDescent="0.35">
      <c r="A193" s="534"/>
      <c r="B193" s="200" t="s">
        <v>458</v>
      </c>
      <c r="C193" s="122" t="s">
        <v>591</v>
      </c>
      <c r="D193" s="85" t="s">
        <v>11</v>
      </c>
      <c r="E193" s="75" t="s">
        <v>334</v>
      </c>
      <c r="F193" s="64">
        <v>3.1</v>
      </c>
      <c r="G193" s="10"/>
      <c r="H193" s="18"/>
      <c r="I193" s="18"/>
      <c r="J193" s="542"/>
    </row>
    <row r="194" spans="1:11" ht="14.4" x14ac:dyDescent="0.3">
      <c r="A194" s="535" t="s">
        <v>627</v>
      </c>
      <c r="B194" s="252" t="s">
        <v>459</v>
      </c>
      <c r="C194" s="101" t="s">
        <v>592</v>
      </c>
      <c r="D194" s="146" t="s">
        <v>336</v>
      </c>
      <c r="E194" s="147" t="s">
        <v>509</v>
      </c>
      <c r="F194" s="43">
        <v>4.9000000000000004</v>
      </c>
      <c r="G194" s="12"/>
      <c r="H194" s="29"/>
      <c r="I194" s="29"/>
      <c r="J194" s="527" t="s">
        <v>383</v>
      </c>
    </row>
    <row r="195" spans="1:11" s="71" customFormat="1" ht="14.4" x14ac:dyDescent="0.3">
      <c r="A195" s="536"/>
      <c r="B195" s="177" t="s">
        <v>76</v>
      </c>
      <c r="C195" s="109" t="s">
        <v>594</v>
      </c>
      <c r="D195" s="96" t="s">
        <v>9</v>
      </c>
      <c r="E195" s="97" t="s">
        <v>509</v>
      </c>
      <c r="F195" s="44">
        <v>1.2</v>
      </c>
      <c r="G195" s="98"/>
      <c r="H195" s="70"/>
      <c r="I195" s="70"/>
      <c r="J195" s="528"/>
      <c r="K195" s="231"/>
    </row>
    <row r="196" spans="1:11" ht="14.4" x14ac:dyDescent="0.3">
      <c r="A196" s="536"/>
      <c r="B196" s="199" t="s">
        <v>460</v>
      </c>
      <c r="C196" s="143" t="s">
        <v>593</v>
      </c>
      <c r="D196" s="76" t="s">
        <v>9</v>
      </c>
      <c r="E196" s="77" t="s">
        <v>510</v>
      </c>
      <c r="F196" s="56">
        <v>6.8</v>
      </c>
      <c r="G196" s="9"/>
      <c r="H196" s="30"/>
      <c r="I196" s="30"/>
      <c r="J196" s="528"/>
    </row>
    <row r="197" spans="1:11" ht="14.4" x14ac:dyDescent="0.3">
      <c r="A197" s="536"/>
      <c r="B197" s="176" t="s">
        <v>343</v>
      </c>
      <c r="C197" s="106" t="s">
        <v>597</v>
      </c>
      <c r="D197" s="76" t="s">
        <v>338</v>
      </c>
      <c r="E197" s="77" t="s">
        <v>335</v>
      </c>
      <c r="F197" s="45">
        <v>3.2</v>
      </c>
      <c r="G197" s="9"/>
      <c r="H197" s="30"/>
      <c r="I197" s="30"/>
      <c r="J197" s="528"/>
    </row>
    <row r="198" spans="1:11" ht="14.4" x14ac:dyDescent="0.3">
      <c r="A198" s="536"/>
      <c r="B198" s="199" t="s">
        <v>461</v>
      </c>
      <c r="C198" s="143" t="s">
        <v>597</v>
      </c>
      <c r="D198" s="76" t="s">
        <v>8</v>
      </c>
      <c r="E198" s="77" t="s">
        <v>337</v>
      </c>
      <c r="F198" s="56">
        <v>2.1</v>
      </c>
      <c r="G198" s="9"/>
      <c r="H198" s="30"/>
      <c r="I198" s="30"/>
      <c r="J198" s="528"/>
    </row>
    <row r="199" spans="1:11" ht="14.4" x14ac:dyDescent="0.3">
      <c r="A199" s="536"/>
      <c r="B199" s="199" t="s">
        <v>462</v>
      </c>
      <c r="C199" s="106" t="s">
        <v>597</v>
      </c>
      <c r="D199" s="76" t="s">
        <v>8</v>
      </c>
      <c r="E199" s="77" t="s">
        <v>339</v>
      </c>
      <c r="F199" s="56">
        <v>2.4</v>
      </c>
      <c r="G199" s="9"/>
      <c r="H199" s="30"/>
      <c r="I199" s="30"/>
      <c r="J199" s="528"/>
    </row>
    <row r="200" spans="1:11" s="71" customFormat="1" ht="14.4" x14ac:dyDescent="0.3">
      <c r="A200" s="536"/>
      <c r="B200" s="177" t="s">
        <v>68</v>
      </c>
      <c r="C200" s="109" t="s">
        <v>596</v>
      </c>
      <c r="D200" s="157" t="s">
        <v>8</v>
      </c>
      <c r="E200" s="158" t="s">
        <v>339</v>
      </c>
      <c r="F200" s="44">
        <v>5.4</v>
      </c>
      <c r="G200" s="98"/>
      <c r="H200" s="70"/>
      <c r="I200" s="70"/>
      <c r="J200" s="528"/>
      <c r="K200" s="231"/>
    </row>
    <row r="201" spans="1:11" ht="14.4" x14ac:dyDescent="0.3">
      <c r="A201" s="536"/>
      <c r="B201" s="176" t="s">
        <v>682</v>
      </c>
      <c r="C201" s="106" t="s">
        <v>595</v>
      </c>
      <c r="D201" s="79" t="s">
        <v>344</v>
      </c>
      <c r="E201" s="80" t="s">
        <v>340</v>
      </c>
      <c r="F201" s="45">
        <v>6.7</v>
      </c>
      <c r="G201" s="15"/>
      <c r="H201" s="30"/>
      <c r="I201" s="30"/>
      <c r="J201" s="528"/>
    </row>
    <row r="202" spans="1:11" ht="14.4" x14ac:dyDescent="0.3">
      <c r="A202" s="536"/>
      <c r="B202" s="201" t="s">
        <v>681</v>
      </c>
      <c r="C202" s="143" t="s">
        <v>598</v>
      </c>
      <c r="D202" s="76" t="s">
        <v>7</v>
      </c>
      <c r="E202" s="77" t="s">
        <v>341</v>
      </c>
      <c r="F202" s="45">
        <v>5.5</v>
      </c>
      <c r="G202" s="15"/>
      <c r="H202" s="30"/>
      <c r="I202" s="30"/>
      <c r="J202" s="528"/>
    </row>
    <row r="203" spans="1:11" ht="15" thickBot="1" x14ac:dyDescent="0.35">
      <c r="A203" s="536"/>
      <c r="B203" s="202" t="s">
        <v>463</v>
      </c>
      <c r="C203" s="110" t="s">
        <v>599</v>
      </c>
      <c r="D203" s="148" t="s">
        <v>391</v>
      </c>
      <c r="E203" s="149" t="s">
        <v>341</v>
      </c>
      <c r="F203" s="64">
        <v>6.9</v>
      </c>
      <c r="G203" s="17"/>
      <c r="H203" s="18"/>
      <c r="I203" s="18"/>
      <c r="J203" s="542"/>
    </row>
    <row r="204" spans="1:11" ht="28.8" x14ac:dyDescent="0.3">
      <c r="A204" s="532" t="s">
        <v>628</v>
      </c>
      <c r="B204" s="174" t="s">
        <v>345</v>
      </c>
      <c r="C204" s="128" t="s">
        <v>378</v>
      </c>
      <c r="D204" s="88" t="s">
        <v>5</v>
      </c>
      <c r="E204" s="72" t="s">
        <v>342</v>
      </c>
      <c r="F204" s="47">
        <v>4.3</v>
      </c>
      <c r="G204" s="12"/>
      <c r="H204" s="29"/>
      <c r="I204" s="29"/>
      <c r="J204" s="527" t="s">
        <v>384</v>
      </c>
    </row>
    <row r="205" spans="1:11" ht="28.8" x14ac:dyDescent="0.3">
      <c r="A205" s="533"/>
      <c r="B205" s="176" t="s">
        <v>138</v>
      </c>
      <c r="C205" s="90" t="s">
        <v>600</v>
      </c>
      <c r="D205" s="81" t="s">
        <v>347</v>
      </c>
      <c r="E205" s="82" t="s">
        <v>511</v>
      </c>
      <c r="F205" s="46">
        <v>13.9</v>
      </c>
      <c r="G205" s="13"/>
      <c r="H205" s="30"/>
      <c r="I205" s="30"/>
      <c r="J205" s="528"/>
    </row>
    <row r="206" spans="1:11" ht="15" thickBot="1" x14ac:dyDescent="0.35">
      <c r="A206" s="533"/>
      <c r="B206" s="176" t="s">
        <v>680</v>
      </c>
      <c r="C206" s="90" t="s">
        <v>601</v>
      </c>
      <c r="D206" s="78" t="s">
        <v>6</v>
      </c>
      <c r="E206" s="74" t="s">
        <v>512</v>
      </c>
      <c r="F206" s="46">
        <v>8.5</v>
      </c>
      <c r="G206" s="13"/>
      <c r="H206" s="30"/>
      <c r="I206" s="30"/>
      <c r="J206" s="542"/>
    </row>
    <row r="207" spans="1:11" s="71" customFormat="1" ht="16.2" thickBot="1" x14ac:dyDescent="0.35">
      <c r="A207" s="533"/>
      <c r="B207" s="177" t="s">
        <v>464</v>
      </c>
      <c r="C207" s="91" t="s">
        <v>602</v>
      </c>
      <c r="D207" s="86" t="s">
        <v>4</v>
      </c>
      <c r="E207" s="73" t="s">
        <v>346</v>
      </c>
      <c r="F207" s="49">
        <v>4.2</v>
      </c>
      <c r="G207" s="98"/>
      <c r="H207" s="70"/>
      <c r="I207" s="70"/>
      <c r="J207" s="448"/>
      <c r="K207" s="231"/>
    </row>
    <row r="208" spans="1:11" ht="28.8" x14ac:dyDescent="0.3">
      <c r="A208" s="533"/>
      <c r="B208" s="176" t="s">
        <v>679</v>
      </c>
      <c r="C208" s="90" t="s">
        <v>603</v>
      </c>
      <c r="D208" s="81" t="s">
        <v>4</v>
      </c>
      <c r="E208" s="82" t="s">
        <v>346</v>
      </c>
      <c r="F208" s="56">
        <v>5</v>
      </c>
      <c r="G208" s="9"/>
      <c r="H208" s="30"/>
      <c r="I208" s="30"/>
      <c r="J208" s="527" t="s">
        <v>648</v>
      </c>
    </row>
    <row r="209" spans="1:11" s="71" customFormat="1" ht="15" thickBot="1" x14ac:dyDescent="0.35">
      <c r="A209" s="534"/>
      <c r="B209" s="253" t="s">
        <v>465</v>
      </c>
      <c r="C209" s="99" t="s">
        <v>603</v>
      </c>
      <c r="D209" s="155" t="s">
        <v>392</v>
      </c>
      <c r="E209" s="156" t="s">
        <v>346</v>
      </c>
      <c r="F209" s="62">
        <v>3</v>
      </c>
      <c r="G209" s="132"/>
      <c r="H209" s="115"/>
      <c r="I209" s="115"/>
      <c r="J209" s="528"/>
      <c r="K209" s="231"/>
    </row>
    <row r="210" spans="1:11" s="71" customFormat="1" ht="14.4" x14ac:dyDescent="0.3">
      <c r="A210" s="535" t="s">
        <v>403</v>
      </c>
      <c r="B210" s="203" t="s">
        <v>349</v>
      </c>
      <c r="C210" s="100" t="s">
        <v>605</v>
      </c>
      <c r="D210" s="159" t="s">
        <v>156</v>
      </c>
      <c r="E210" s="160" t="s">
        <v>348</v>
      </c>
      <c r="F210" s="59">
        <v>1.4</v>
      </c>
      <c r="G210" s="135"/>
      <c r="H210" s="105"/>
      <c r="I210" s="105"/>
      <c r="J210" s="528"/>
      <c r="K210" s="231"/>
    </row>
    <row r="211" spans="1:11" ht="14.4" x14ac:dyDescent="0.3">
      <c r="A211" s="536"/>
      <c r="B211" s="42" t="s">
        <v>466</v>
      </c>
      <c r="C211" s="126" t="s">
        <v>604</v>
      </c>
      <c r="D211" s="79" t="s">
        <v>156</v>
      </c>
      <c r="E211" s="80" t="s">
        <v>348</v>
      </c>
      <c r="F211" s="55">
        <v>2.2999999999999998</v>
      </c>
      <c r="G211" s="39"/>
      <c r="H211" s="31"/>
      <c r="I211" s="30"/>
      <c r="J211" s="528"/>
    </row>
    <row r="212" spans="1:11" s="71" customFormat="1" ht="14.4" x14ac:dyDescent="0.3">
      <c r="A212" s="536"/>
      <c r="B212" s="40" t="s">
        <v>355</v>
      </c>
      <c r="C212" s="151" t="s">
        <v>604</v>
      </c>
      <c r="D212" s="157" t="s">
        <v>354</v>
      </c>
      <c r="E212" s="158" t="s">
        <v>220</v>
      </c>
      <c r="F212" s="55">
        <v>27.2</v>
      </c>
      <c r="G212" s="161"/>
      <c r="H212" s="118"/>
      <c r="I212" s="70"/>
      <c r="J212" s="528"/>
      <c r="K212" s="231"/>
    </row>
    <row r="213" spans="1:11" ht="14.4" x14ac:dyDescent="0.3">
      <c r="A213" s="536"/>
      <c r="B213" s="176" t="s">
        <v>467</v>
      </c>
      <c r="C213" s="106" t="s">
        <v>606</v>
      </c>
      <c r="D213" s="76" t="s">
        <v>139</v>
      </c>
      <c r="E213" s="77" t="s">
        <v>513</v>
      </c>
      <c r="F213" s="56">
        <v>7.5</v>
      </c>
      <c r="G213" s="13"/>
      <c r="H213" s="30"/>
      <c r="I213" s="30"/>
      <c r="J213" s="528"/>
    </row>
    <row r="214" spans="1:11" ht="14.4" x14ac:dyDescent="0.3">
      <c r="A214" s="536"/>
      <c r="B214" s="185" t="s">
        <v>356</v>
      </c>
      <c r="C214" s="125" t="s">
        <v>607</v>
      </c>
      <c r="D214" s="76" t="s">
        <v>357</v>
      </c>
      <c r="E214" s="77" t="s">
        <v>224</v>
      </c>
      <c r="F214" s="45">
        <v>2.7</v>
      </c>
      <c r="G214" s="9"/>
      <c r="H214" s="30"/>
      <c r="I214" s="30"/>
      <c r="J214" s="528"/>
    </row>
    <row r="215" spans="1:11" ht="14.4" x14ac:dyDescent="0.3">
      <c r="A215" s="536"/>
      <c r="B215" s="176" t="s">
        <v>468</v>
      </c>
      <c r="C215" s="106" t="s">
        <v>607</v>
      </c>
      <c r="D215" s="76" t="s">
        <v>3</v>
      </c>
      <c r="E215" s="77" t="s">
        <v>224</v>
      </c>
      <c r="F215" s="45">
        <v>3</v>
      </c>
      <c r="G215" s="15"/>
      <c r="H215" s="30"/>
      <c r="I215" s="30"/>
      <c r="J215" s="528"/>
    </row>
    <row r="216" spans="1:11" ht="14.4" x14ac:dyDescent="0.3">
      <c r="A216" s="536"/>
      <c r="B216" s="176" t="s">
        <v>141</v>
      </c>
      <c r="C216" s="106" t="s">
        <v>608</v>
      </c>
      <c r="D216" s="76" t="s">
        <v>3</v>
      </c>
      <c r="E216" s="77" t="s">
        <v>350</v>
      </c>
      <c r="F216" s="45">
        <v>10</v>
      </c>
      <c r="G216" s="9"/>
      <c r="H216" s="30"/>
      <c r="I216" s="30"/>
      <c r="J216" s="528"/>
    </row>
    <row r="217" spans="1:11" s="71" customFormat="1" ht="14.4" x14ac:dyDescent="0.3">
      <c r="A217" s="536"/>
      <c r="B217" s="204" t="s">
        <v>140</v>
      </c>
      <c r="C217" s="152" t="s">
        <v>609</v>
      </c>
      <c r="D217" s="96" t="s">
        <v>358</v>
      </c>
      <c r="E217" s="97" t="s">
        <v>514</v>
      </c>
      <c r="F217" s="44">
        <v>5.3</v>
      </c>
      <c r="G217" s="69"/>
      <c r="H217" s="70"/>
      <c r="I217" s="70"/>
      <c r="J217" s="528"/>
      <c r="K217" s="231"/>
    </row>
    <row r="218" spans="1:11" ht="14.4" x14ac:dyDescent="0.3">
      <c r="A218" s="536"/>
      <c r="B218" s="205" t="s">
        <v>142</v>
      </c>
      <c r="C218" s="153" t="s">
        <v>611</v>
      </c>
      <c r="D218" s="76" t="s">
        <v>2</v>
      </c>
      <c r="E218" s="77" t="s">
        <v>351</v>
      </c>
      <c r="F218" s="45">
        <v>2.9</v>
      </c>
      <c r="G218" s="15"/>
      <c r="H218" s="217"/>
      <c r="I218" s="30"/>
      <c r="J218" s="528"/>
    </row>
    <row r="219" spans="1:11" s="71" customFormat="1" ht="14.4" x14ac:dyDescent="0.3">
      <c r="A219" s="536"/>
      <c r="B219" s="204" t="s">
        <v>121</v>
      </c>
      <c r="C219" s="152" t="s">
        <v>612</v>
      </c>
      <c r="D219" s="96" t="s">
        <v>2</v>
      </c>
      <c r="E219" s="97" t="s">
        <v>352</v>
      </c>
      <c r="F219" s="44">
        <v>0.7</v>
      </c>
      <c r="G219" s="69"/>
      <c r="H219" s="70"/>
      <c r="I219" s="70"/>
      <c r="J219" s="528"/>
      <c r="K219" s="231"/>
    </row>
    <row r="220" spans="1:11" s="19" customFormat="1" ht="14.4" x14ac:dyDescent="0.3">
      <c r="A220" s="536"/>
      <c r="B220" s="206" t="s">
        <v>116</v>
      </c>
      <c r="C220" s="154" t="s">
        <v>611</v>
      </c>
      <c r="D220" s="83" t="s">
        <v>2</v>
      </c>
      <c r="E220" s="84" t="s">
        <v>352</v>
      </c>
      <c r="F220" s="66">
        <v>1.4</v>
      </c>
      <c r="G220" s="15"/>
      <c r="H220" s="28"/>
      <c r="I220" s="28"/>
      <c r="J220" s="528"/>
      <c r="K220" s="232"/>
    </row>
    <row r="221" spans="1:11" s="71" customFormat="1" ht="14.4" x14ac:dyDescent="0.3">
      <c r="A221" s="536"/>
      <c r="B221" s="177" t="s">
        <v>117</v>
      </c>
      <c r="C221" s="109" t="s">
        <v>612</v>
      </c>
      <c r="D221" s="96" t="s">
        <v>359</v>
      </c>
      <c r="E221" s="97" t="s">
        <v>352</v>
      </c>
      <c r="F221" s="44">
        <v>5.8</v>
      </c>
      <c r="G221" s="69"/>
      <c r="H221" s="70"/>
      <c r="I221" s="70"/>
      <c r="J221" s="528"/>
      <c r="K221" s="231"/>
    </row>
    <row r="222" spans="1:11" ht="15" thickBot="1" x14ac:dyDescent="0.35">
      <c r="A222" s="537"/>
      <c r="B222" s="200" t="s">
        <v>469</v>
      </c>
      <c r="C222" s="127" t="s">
        <v>610</v>
      </c>
      <c r="D222" s="94" t="s">
        <v>1</v>
      </c>
      <c r="E222" s="95" t="s">
        <v>516</v>
      </c>
      <c r="F222" s="64">
        <v>2.7</v>
      </c>
      <c r="G222" s="17"/>
      <c r="H222" s="18"/>
      <c r="I222" s="18"/>
      <c r="J222" s="528"/>
    </row>
    <row r="223" spans="1:11" s="71" customFormat="1" ht="14.4" x14ac:dyDescent="0.3">
      <c r="A223" s="532" t="s">
        <v>399</v>
      </c>
      <c r="B223" s="177" t="s">
        <v>470</v>
      </c>
      <c r="C223" s="150" t="s">
        <v>613</v>
      </c>
      <c r="D223" s="116" t="s">
        <v>360</v>
      </c>
      <c r="E223" s="117" t="s">
        <v>515</v>
      </c>
      <c r="F223" s="57">
        <v>20.3</v>
      </c>
      <c r="G223" s="104"/>
      <c r="H223" s="118"/>
      <c r="I223" s="118"/>
      <c r="J223" s="528"/>
      <c r="K223" s="231"/>
    </row>
    <row r="224" spans="1:11" ht="28.8" x14ac:dyDescent="0.3">
      <c r="A224" s="533"/>
      <c r="B224" s="207" t="s">
        <v>677</v>
      </c>
      <c r="C224" s="150" t="s">
        <v>613</v>
      </c>
      <c r="D224" s="78" t="s">
        <v>366</v>
      </c>
      <c r="E224" s="74" t="s">
        <v>517</v>
      </c>
      <c r="F224" s="45">
        <v>12.5</v>
      </c>
      <c r="G224" s="15"/>
      <c r="H224" s="30"/>
      <c r="I224" s="30"/>
      <c r="J224" s="528"/>
    </row>
    <row r="225" spans="1:11" s="71" customFormat="1" ht="14.4" x14ac:dyDescent="0.3">
      <c r="A225" s="533"/>
      <c r="B225" s="177" t="s">
        <v>389</v>
      </c>
      <c r="C225" s="91" t="s">
        <v>615</v>
      </c>
      <c r="D225" s="86" t="s">
        <v>365</v>
      </c>
      <c r="E225" s="73" t="s">
        <v>231</v>
      </c>
      <c r="F225" s="44">
        <v>13.7</v>
      </c>
      <c r="G225" s="69"/>
      <c r="H225" s="70"/>
      <c r="I225" s="70"/>
      <c r="J225" s="528"/>
      <c r="K225" s="231"/>
    </row>
    <row r="226" spans="1:11" ht="14.4" x14ac:dyDescent="0.3">
      <c r="A226" s="533"/>
      <c r="B226" s="176" t="s">
        <v>390</v>
      </c>
      <c r="C226" s="90" t="s">
        <v>614</v>
      </c>
      <c r="D226" s="78" t="s">
        <v>364</v>
      </c>
      <c r="E226" s="74" t="s">
        <v>361</v>
      </c>
      <c r="F226" s="45">
        <v>9.8000000000000007</v>
      </c>
      <c r="G226" s="15"/>
      <c r="H226" s="30"/>
      <c r="I226" s="30"/>
      <c r="J226" s="528"/>
    </row>
    <row r="227" spans="1:11" ht="15" thickBot="1" x14ac:dyDescent="0.35">
      <c r="A227" s="538"/>
      <c r="B227" s="483" t="s">
        <v>678</v>
      </c>
      <c r="C227" s="484" t="s">
        <v>616</v>
      </c>
      <c r="D227" s="434" t="s">
        <v>363</v>
      </c>
      <c r="E227" s="485" t="s">
        <v>362</v>
      </c>
      <c r="F227" s="486">
        <v>14.1</v>
      </c>
      <c r="G227" s="487"/>
      <c r="H227" s="488"/>
      <c r="I227" s="488"/>
      <c r="J227" s="529"/>
    </row>
    <row r="228" spans="1:11" s="341" customFormat="1" ht="18.600000000000001" thickTop="1" x14ac:dyDescent="0.35">
      <c r="A228" s="334"/>
      <c r="B228" s="335"/>
      <c r="C228" s="334"/>
      <c r="D228" s="334"/>
      <c r="E228" s="334"/>
      <c r="F228" s="336"/>
      <c r="G228" s="337"/>
      <c r="H228" s="338"/>
      <c r="I228" s="338"/>
      <c r="J228" s="339"/>
      <c r="K228" s="340"/>
    </row>
    <row r="229" spans="1:11" s="34" customFormat="1" ht="18" x14ac:dyDescent="0.35">
      <c r="A229" s="255"/>
      <c r="B229" s="256"/>
      <c r="C229" s="255"/>
      <c r="D229" s="255"/>
      <c r="E229" s="255"/>
      <c r="F229" s="257"/>
      <c r="G229" s="27"/>
      <c r="H229" s="2"/>
      <c r="I229" s="2"/>
      <c r="J229" s="219"/>
      <c r="K229" s="233"/>
    </row>
    <row r="230" spans="1:11" x14ac:dyDescent="0.3">
      <c r="G230" s="27"/>
    </row>
    <row r="231" spans="1:11" x14ac:dyDescent="0.3">
      <c r="B231" s="355"/>
      <c r="C231" s="356"/>
      <c r="D231" s="357"/>
    </row>
    <row r="232" spans="1:11" x14ac:dyDescent="0.3">
      <c r="B232" s="355"/>
      <c r="C232" s="356"/>
      <c r="D232" s="357"/>
    </row>
    <row r="233" spans="1:11" x14ac:dyDescent="0.3">
      <c r="B233" s="355"/>
      <c r="C233" s="356"/>
      <c r="D233" s="357"/>
    </row>
    <row r="237" spans="1:11" x14ac:dyDescent="0.3">
      <c r="B237" s="355"/>
      <c r="C237" s="356"/>
      <c r="D237" s="357"/>
    </row>
    <row r="238" spans="1:11" x14ac:dyDescent="0.3">
      <c r="B238" s="355"/>
      <c r="C238" s="356"/>
      <c r="D238" s="357"/>
    </row>
    <row r="239" spans="1:11" x14ac:dyDescent="0.3">
      <c r="B239" s="355"/>
      <c r="C239" s="356"/>
      <c r="D239" s="357"/>
    </row>
    <row r="240" spans="1:11" x14ac:dyDescent="0.3">
      <c r="B240" s="355"/>
      <c r="C240" s="356"/>
      <c r="D240" s="357"/>
    </row>
    <row r="241" spans="2:4" x14ac:dyDescent="0.3">
      <c r="B241" s="355"/>
      <c r="C241" s="356"/>
      <c r="D241" s="357"/>
    </row>
  </sheetData>
  <mergeCells count="58">
    <mergeCell ref="J194:J203"/>
    <mergeCell ref="J204:J206"/>
    <mergeCell ref="A1:J1"/>
    <mergeCell ref="F3:F4"/>
    <mergeCell ref="G3:G4"/>
    <mergeCell ref="H3:H4"/>
    <mergeCell ref="I3:I4"/>
    <mergeCell ref="C3:E3"/>
    <mergeCell ref="A2:E2"/>
    <mergeCell ref="J71:J78"/>
    <mergeCell ref="J79:J87"/>
    <mergeCell ref="J63:J70"/>
    <mergeCell ref="J105:J107"/>
    <mergeCell ref="A116:B116"/>
    <mergeCell ref="A108:A110"/>
    <mergeCell ref="J2:J4"/>
    <mergeCell ref="A39:A48"/>
    <mergeCell ref="A26:A29"/>
    <mergeCell ref="A6:A17"/>
    <mergeCell ref="A18:A25"/>
    <mergeCell ref="A30:A38"/>
    <mergeCell ref="J6:J17"/>
    <mergeCell ref="J18:J25"/>
    <mergeCell ref="J31:J38"/>
    <mergeCell ref="A3:A4"/>
    <mergeCell ref="B3:B4"/>
    <mergeCell ref="A111:A114"/>
    <mergeCell ref="J138:J141"/>
    <mergeCell ref="J109:J114"/>
    <mergeCell ref="A105:A107"/>
    <mergeCell ref="A49:A62"/>
    <mergeCell ref="A63:A70"/>
    <mergeCell ref="A71:A78"/>
    <mergeCell ref="A79:A87"/>
    <mergeCell ref="A102:B102"/>
    <mergeCell ref="A103:A104"/>
    <mergeCell ref="A88:A100"/>
    <mergeCell ref="J143:J148"/>
    <mergeCell ref="A148:A163"/>
    <mergeCell ref="A143:A147"/>
    <mergeCell ref="A119:A125"/>
    <mergeCell ref="A138:A142"/>
    <mergeCell ref="J208:J227"/>
    <mergeCell ref="A117:A118"/>
    <mergeCell ref="A185:A193"/>
    <mergeCell ref="A194:A203"/>
    <mergeCell ref="A204:A209"/>
    <mergeCell ref="A210:A222"/>
    <mergeCell ref="A223:A227"/>
    <mergeCell ref="A168:A179"/>
    <mergeCell ref="A180:A184"/>
    <mergeCell ref="J149:J163"/>
    <mergeCell ref="J168:J179"/>
    <mergeCell ref="J180:J184"/>
    <mergeCell ref="J185:J193"/>
    <mergeCell ref="A164:A167"/>
    <mergeCell ref="J134:J136"/>
    <mergeCell ref="A126:A136"/>
  </mergeCells>
  <pageMargins left="0.25" right="0.25" top="0.5" bottom="0.25" header="0.3" footer="0.3"/>
  <pageSetup scale="65" fitToHeight="225" orientation="landscape" r:id="rId1"/>
  <rowBreaks count="2" manualBreakCount="2">
    <brk id="31" max="16383" man="1"/>
    <brk id="38" max="16383" man="1"/>
  </rowBreaks>
  <colBreaks count="1" manualBreakCount="1">
    <brk id="16" max="1048575" man="1"/>
  </colBreaks>
  <ignoredErrors>
    <ignoredError sqref="E12 E32:E33 E35:E40 E49:E50 E62:E63 E179:E181 E177 C6 E29:E30 E14:E15 E17:E19 E21:E22 E24:E27 E43:E45 E47 E52:E60 E75:E80 E84 E82 E86:E99 E158:E175 E219:E221 E199:E217 E223:E227 E10 E67:E73 E142:E155 E183:E197 C142:C193 C8:C99 C140:C141 E140:E141 E104:E113 C104:C113 C139:E139 C134:C135 E128:E135 E118:E126 C118 C194:C22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1:G55"/>
  <sheetViews>
    <sheetView zoomScaleNormal="100" workbookViewId="0">
      <selection activeCell="F5" sqref="F5"/>
    </sheetView>
  </sheetViews>
  <sheetFormatPr defaultColWidth="9.109375" defaultRowHeight="15.6" x14ac:dyDescent="0.3"/>
  <cols>
    <col min="1" max="1" width="35.33203125" style="23" customWidth="1"/>
    <col min="2" max="2" width="8.88671875"/>
    <col min="3" max="3" width="9.109375" style="38"/>
    <col min="4" max="4" width="10.88671875" style="38" customWidth="1"/>
    <col min="5" max="5" width="6.5546875" style="24" customWidth="1"/>
    <col min="7" max="7" width="9.109375" style="344"/>
  </cols>
  <sheetData>
    <row r="1" spans="1:7" ht="23.4" x14ac:dyDescent="0.45">
      <c r="A1" s="598" t="s">
        <v>650</v>
      </c>
      <c r="B1" s="598"/>
      <c r="C1" s="598"/>
      <c r="D1" s="598"/>
      <c r="E1" s="598"/>
      <c r="F1" s="343"/>
    </row>
    <row r="2" spans="1:7" ht="24" thickBot="1" x14ac:dyDescent="0.5">
      <c r="A2" s="315"/>
      <c r="B2" s="315"/>
      <c r="C2" s="315"/>
      <c r="D2" s="315"/>
      <c r="E2" s="315"/>
    </row>
    <row r="3" spans="1:7" ht="24" customHeight="1" thickBot="1" x14ac:dyDescent="0.4">
      <c r="A3" s="599" t="s">
        <v>707</v>
      </c>
      <c r="B3" s="600"/>
      <c r="C3" s="600"/>
      <c r="D3" s="600"/>
      <c r="E3" s="600"/>
      <c r="F3" s="600"/>
      <c r="G3" s="601"/>
    </row>
    <row r="4" spans="1:7" s="25" customFormat="1" ht="31.8" thickBot="1" x14ac:dyDescent="0.35">
      <c r="A4" s="517" t="s">
        <v>56</v>
      </c>
      <c r="B4" s="518" t="s">
        <v>154</v>
      </c>
      <c r="C4" s="519" t="s">
        <v>660</v>
      </c>
      <c r="D4" s="520" t="s">
        <v>155</v>
      </c>
      <c r="E4" s="521"/>
      <c r="F4" s="522" t="s">
        <v>58</v>
      </c>
      <c r="G4" s="523" t="s">
        <v>710</v>
      </c>
    </row>
    <row r="5" spans="1:7" ht="16.2" thickBot="1" x14ac:dyDescent="0.35">
      <c r="A5" s="345" t="s">
        <v>79</v>
      </c>
      <c r="B5" s="508">
        <f t="shared" ref="B5:B27" si="0">D5+C5</f>
        <v>65.59617872769013</v>
      </c>
      <c r="C5" s="509">
        <v>58.447154926601797</v>
      </c>
      <c r="D5" s="510">
        <v>7.1490238010883296</v>
      </c>
      <c r="E5" s="524"/>
      <c r="F5" s="511">
        <f>SUM('W to E mileage spread sheet'!G6:G17)</f>
        <v>0</v>
      </c>
      <c r="G5" s="512">
        <f t="shared" ref="G5:G28" si="1">ROUND((F5/B5)*100, 0)</f>
        <v>0</v>
      </c>
    </row>
    <row r="6" spans="1:7" ht="16.2" thickBot="1" x14ac:dyDescent="0.35">
      <c r="A6" s="346" t="s">
        <v>80</v>
      </c>
      <c r="B6" s="504">
        <f t="shared" si="0"/>
        <v>53.576694604940698</v>
      </c>
      <c r="C6" s="258">
        <v>43.018625966738902</v>
      </c>
      <c r="D6" s="505">
        <v>10.558068638201799</v>
      </c>
      <c r="E6" s="524"/>
      <c r="F6" s="497">
        <f>SUM('W to E mileage spread sheet'!G18:G25)</f>
        <v>0</v>
      </c>
      <c r="G6" s="498">
        <f t="shared" si="1"/>
        <v>0</v>
      </c>
    </row>
    <row r="7" spans="1:7" ht="16.2" thickBot="1" x14ac:dyDescent="0.35">
      <c r="A7" s="345" t="s">
        <v>81</v>
      </c>
      <c r="B7" s="504">
        <f t="shared" si="0"/>
        <v>33.670817755162602</v>
      </c>
      <c r="C7" s="258">
        <v>16.875659130513601</v>
      </c>
      <c r="D7" s="505">
        <v>16.795158624649002</v>
      </c>
      <c r="E7" s="524"/>
      <c r="F7" s="497">
        <f>SUM('W to E mileage spread sheet'!G26:G29)</f>
        <v>0</v>
      </c>
      <c r="G7" s="498">
        <f t="shared" si="1"/>
        <v>0</v>
      </c>
    </row>
    <row r="8" spans="1:7" ht="16.2" thickBot="1" x14ac:dyDescent="0.35">
      <c r="A8" s="346" t="s">
        <v>82</v>
      </c>
      <c r="B8" s="504">
        <v>56.3</v>
      </c>
      <c r="C8" s="258">
        <v>23.316573307616601</v>
      </c>
      <c r="D8" s="505">
        <v>33</v>
      </c>
      <c r="E8" s="524"/>
      <c r="F8" s="497">
        <f>SUM('W to E mileage spread sheet'!G30:G38)</f>
        <v>0</v>
      </c>
      <c r="G8" s="498">
        <f t="shared" si="1"/>
        <v>0</v>
      </c>
    </row>
    <row r="9" spans="1:7" ht="16.2" thickBot="1" x14ac:dyDescent="0.35">
      <c r="A9" s="345" t="s">
        <v>83</v>
      </c>
      <c r="B9" s="504">
        <v>90.9</v>
      </c>
      <c r="C9" s="258">
        <v>70.2</v>
      </c>
      <c r="D9" s="505">
        <v>20.7</v>
      </c>
      <c r="E9" s="524"/>
      <c r="F9" s="497">
        <f>SUM('W to E mileage spread sheet'!G39:G48)</f>
        <v>0</v>
      </c>
      <c r="G9" s="498">
        <f t="shared" si="1"/>
        <v>0</v>
      </c>
    </row>
    <row r="10" spans="1:7" ht="16.2" thickBot="1" x14ac:dyDescent="0.35">
      <c r="A10" s="346" t="s">
        <v>84</v>
      </c>
      <c r="B10" s="504">
        <v>65.599999999999994</v>
      </c>
      <c r="C10" s="258">
        <v>49.5</v>
      </c>
      <c r="D10" s="505">
        <v>16.089641125406999</v>
      </c>
      <c r="E10" s="524"/>
      <c r="F10" s="497">
        <f>SUM('W to E mileage spread sheet'!G49:G62)</f>
        <v>0</v>
      </c>
      <c r="G10" s="498">
        <f t="shared" si="1"/>
        <v>0</v>
      </c>
    </row>
    <row r="11" spans="1:7" ht="16.2" thickBot="1" x14ac:dyDescent="0.35">
      <c r="A11" s="345" t="s">
        <v>85</v>
      </c>
      <c r="B11" s="504">
        <v>84.5</v>
      </c>
      <c r="C11" s="258">
        <v>55.6</v>
      </c>
      <c r="D11" s="505">
        <v>28.9</v>
      </c>
      <c r="E11" s="524"/>
      <c r="F11" s="497">
        <f>SUM('W to E mileage spread sheet'!G63:G70)</f>
        <v>0</v>
      </c>
      <c r="G11" s="498">
        <f t="shared" si="1"/>
        <v>0</v>
      </c>
    </row>
    <row r="12" spans="1:7" ht="16.2" thickBot="1" x14ac:dyDescent="0.35">
      <c r="A12" s="346" t="s">
        <v>86</v>
      </c>
      <c r="B12" s="504">
        <f t="shared" si="0"/>
        <v>43.748768798075602</v>
      </c>
      <c r="C12" s="258">
        <v>20.932233608327799</v>
      </c>
      <c r="D12" s="505">
        <v>22.8165351897478</v>
      </c>
      <c r="E12" s="524"/>
      <c r="F12" s="497">
        <f>SUM('W to E mileage spread sheet'!G71:G78)</f>
        <v>0</v>
      </c>
      <c r="G12" s="498">
        <f t="shared" si="1"/>
        <v>0</v>
      </c>
    </row>
    <row r="13" spans="1:7" ht="16.2" thickBot="1" x14ac:dyDescent="0.35">
      <c r="A13" s="345" t="s">
        <v>87</v>
      </c>
      <c r="B13" s="504">
        <f t="shared" si="0"/>
        <v>52.101200908888003</v>
      </c>
      <c r="C13" s="258">
        <v>19.975864926818701</v>
      </c>
      <c r="D13" s="505">
        <v>32.125335982069302</v>
      </c>
      <c r="E13" s="524"/>
      <c r="F13" s="497">
        <f>SUM('W to E mileage spread sheet'!G79:G87)</f>
        <v>0</v>
      </c>
      <c r="G13" s="498">
        <f t="shared" si="1"/>
        <v>0</v>
      </c>
    </row>
    <row r="14" spans="1:7" ht="16.2" thickBot="1" x14ac:dyDescent="0.35">
      <c r="A14" s="346" t="s">
        <v>19</v>
      </c>
      <c r="B14" s="504">
        <f t="shared" si="0"/>
        <v>42.625966258719501</v>
      </c>
      <c r="C14" s="258">
        <v>21.5259662587195</v>
      </c>
      <c r="D14" s="505">
        <v>21.1</v>
      </c>
      <c r="E14" s="524"/>
      <c r="F14" s="499">
        <f>SUM('W to E mileage spread sheet'!G88:G99, 'W to E mileage spread sheet'!G104)</f>
        <v>0</v>
      </c>
      <c r="G14" s="498">
        <f t="shared" si="1"/>
        <v>0</v>
      </c>
    </row>
    <row r="15" spans="1:7" ht="16.2" thickBot="1" x14ac:dyDescent="0.35">
      <c r="A15" s="345" t="s">
        <v>88</v>
      </c>
      <c r="B15" s="504">
        <f t="shared" si="0"/>
        <v>43.025345915742214</v>
      </c>
      <c r="C15" s="258">
        <v>1.8253459157422101</v>
      </c>
      <c r="D15" s="505">
        <v>41.2</v>
      </c>
      <c r="E15" s="524"/>
      <c r="F15" s="499">
        <f>SUM('W to E mileage spread sheet'!G105:G107)</f>
        <v>0</v>
      </c>
      <c r="G15" s="498">
        <f t="shared" si="1"/>
        <v>0</v>
      </c>
    </row>
    <row r="16" spans="1:7" ht="16.2" thickBot="1" x14ac:dyDescent="0.35">
      <c r="A16" s="346" t="s">
        <v>89</v>
      </c>
      <c r="B16" s="504">
        <f t="shared" si="0"/>
        <v>18.23342858091921</v>
      </c>
      <c r="C16" s="258">
        <v>2.4889236895833098</v>
      </c>
      <c r="D16" s="505">
        <v>15.7445048913359</v>
      </c>
      <c r="E16" s="524"/>
      <c r="F16" s="499">
        <f>SUM('W to E mileage spread sheet'!G108:G110)</f>
        <v>0</v>
      </c>
      <c r="G16" s="498">
        <f t="shared" si="1"/>
        <v>0</v>
      </c>
    </row>
    <row r="17" spans="1:7" ht="16.2" thickBot="1" x14ac:dyDescent="0.35">
      <c r="A17" s="345" t="s">
        <v>17</v>
      </c>
      <c r="B17" s="504">
        <v>35</v>
      </c>
      <c r="C17" s="258">
        <v>18.5</v>
      </c>
      <c r="D17" s="505">
        <v>16.5</v>
      </c>
      <c r="E17" s="524"/>
      <c r="F17" s="499">
        <f>SUM('W to E mileage spread sheet'!G111:G113, 'W to E mileage spread sheet'!G139:G142)</f>
        <v>0</v>
      </c>
      <c r="G17" s="498">
        <f t="shared" si="1"/>
        <v>0</v>
      </c>
    </row>
    <row r="18" spans="1:7" ht="16.2" thickBot="1" x14ac:dyDescent="0.35">
      <c r="A18" s="346" t="s">
        <v>90</v>
      </c>
      <c r="B18" s="504">
        <v>12.9</v>
      </c>
      <c r="C18" s="258">
        <v>7.5</v>
      </c>
      <c r="D18" s="505">
        <v>5.3967062234878496</v>
      </c>
      <c r="E18" s="524"/>
      <c r="F18" s="497">
        <f>SUM('W to E mileage spread sheet'!G143:G147)</f>
        <v>0</v>
      </c>
      <c r="G18" s="498">
        <f t="shared" si="1"/>
        <v>0</v>
      </c>
    </row>
    <row r="19" spans="1:7" ht="16.2" thickBot="1" x14ac:dyDescent="0.35">
      <c r="A19" s="345" t="s">
        <v>91</v>
      </c>
      <c r="B19" s="504">
        <v>70.099999999999994</v>
      </c>
      <c r="C19" s="258">
        <v>46.3</v>
      </c>
      <c r="D19" s="505">
        <v>23.8</v>
      </c>
      <c r="E19" s="524"/>
      <c r="F19" s="497">
        <f>SUM('W to E mileage spread sheet'!G148:G163)</f>
        <v>0</v>
      </c>
      <c r="G19" s="498">
        <f t="shared" si="1"/>
        <v>0</v>
      </c>
    </row>
    <row r="20" spans="1:7" ht="16.2" thickBot="1" x14ac:dyDescent="0.35">
      <c r="A20" s="346" t="s">
        <v>92</v>
      </c>
      <c r="B20" s="504">
        <f t="shared" si="0"/>
        <v>22.652801007032359</v>
      </c>
      <c r="C20" s="258">
        <v>15.898555487394299</v>
      </c>
      <c r="D20" s="505">
        <v>6.7542455196380597</v>
      </c>
      <c r="E20" s="524"/>
      <c r="F20" s="497">
        <f>SUM('W to E mileage spread sheet'!G164:G167)</f>
        <v>0</v>
      </c>
      <c r="G20" s="498">
        <f t="shared" si="1"/>
        <v>0</v>
      </c>
    </row>
    <row r="21" spans="1:7" ht="16.2" thickBot="1" x14ac:dyDescent="0.35">
      <c r="A21" s="345" t="s">
        <v>93</v>
      </c>
      <c r="B21" s="504">
        <v>64.8</v>
      </c>
      <c r="C21" s="258">
        <v>26.1</v>
      </c>
      <c r="D21" s="505">
        <v>38.700000000000003</v>
      </c>
      <c r="E21" s="524"/>
      <c r="F21" s="497">
        <f>SUM('W to E mileage spread sheet'!G168:G179)</f>
        <v>0</v>
      </c>
      <c r="G21" s="498">
        <f t="shared" si="1"/>
        <v>0</v>
      </c>
    </row>
    <row r="22" spans="1:7" ht="16.2" thickBot="1" x14ac:dyDescent="0.35">
      <c r="A22" s="346" t="s">
        <v>94</v>
      </c>
      <c r="B22" s="504">
        <f t="shared" si="0"/>
        <v>25.227765061264499</v>
      </c>
      <c r="C22" s="258">
        <v>20.3380360612645</v>
      </c>
      <c r="D22" s="506">
        <v>4.889729</v>
      </c>
      <c r="E22" s="524"/>
      <c r="F22" s="497">
        <f>SUM('W to E mileage spread sheet'!G180:G184)</f>
        <v>0</v>
      </c>
      <c r="G22" s="498">
        <f t="shared" si="1"/>
        <v>0</v>
      </c>
    </row>
    <row r="23" spans="1:7" ht="16.2" thickBot="1" x14ac:dyDescent="0.35">
      <c r="A23" s="345" t="s">
        <v>95</v>
      </c>
      <c r="B23" s="504">
        <v>45.9</v>
      </c>
      <c r="C23" s="258">
        <v>41.4</v>
      </c>
      <c r="D23" s="505">
        <v>4.5999999999999996</v>
      </c>
      <c r="E23" s="524"/>
      <c r="F23" s="497">
        <f>SUM('W to E mileage spread sheet'!G185:G193)</f>
        <v>0</v>
      </c>
      <c r="G23" s="498">
        <f t="shared" si="1"/>
        <v>0</v>
      </c>
    </row>
    <row r="24" spans="1:7" ht="16.2" thickBot="1" x14ac:dyDescent="0.35">
      <c r="A24" s="346" t="s">
        <v>96</v>
      </c>
      <c r="B24" s="504">
        <f t="shared" si="0"/>
        <v>45.09751821635281</v>
      </c>
      <c r="C24" s="258">
        <v>35.880158494692203</v>
      </c>
      <c r="D24" s="505">
        <v>9.2173597216606105</v>
      </c>
      <c r="E24" s="524"/>
      <c r="F24" s="497">
        <f>SUM('W to E mileage spread sheet'!G194:G203)</f>
        <v>0</v>
      </c>
      <c r="G24" s="498">
        <f t="shared" si="1"/>
        <v>0</v>
      </c>
    </row>
    <row r="25" spans="1:7" ht="16.2" thickBot="1" x14ac:dyDescent="0.35">
      <c r="A25" s="345" t="s">
        <v>97</v>
      </c>
      <c r="B25" s="504">
        <f t="shared" si="0"/>
        <v>38.910249882936469</v>
      </c>
      <c r="C25" s="259">
        <v>30.4</v>
      </c>
      <c r="D25" s="505">
        <v>8.5102498829364706</v>
      </c>
      <c r="E25" s="524"/>
      <c r="F25" s="497">
        <f>SUM('W to E mileage spread sheet'!G204:G209)</f>
        <v>0</v>
      </c>
      <c r="G25" s="498">
        <f t="shared" si="1"/>
        <v>0</v>
      </c>
    </row>
    <row r="26" spans="1:7" ht="16.2" thickBot="1" x14ac:dyDescent="0.35">
      <c r="A26" s="346" t="s">
        <v>98</v>
      </c>
      <c r="B26" s="504">
        <f t="shared" si="0"/>
        <v>72.918569717556196</v>
      </c>
      <c r="C26" s="258">
        <v>31.664042484015201</v>
      </c>
      <c r="D26" s="507">
        <v>41.254527233540998</v>
      </c>
      <c r="E26" s="524"/>
      <c r="F26" s="497">
        <f>SUM('W to E mileage spread sheet'!G210:G222)</f>
        <v>0</v>
      </c>
      <c r="G26" s="498">
        <f t="shared" si="1"/>
        <v>0</v>
      </c>
    </row>
    <row r="27" spans="1:7" ht="16.2" thickBot="1" x14ac:dyDescent="0.35">
      <c r="A27" s="345" t="s">
        <v>99</v>
      </c>
      <c r="B27" s="504">
        <f t="shared" si="0"/>
        <v>70.326281816884801</v>
      </c>
      <c r="C27" s="258">
        <v>36.299999999999997</v>
      </c>
      <c r="D27" s="505">
        <v>34.026281816884797</v>
      </c>
      <c r="E27" s="524"/>
      <c r="F27" s="500">
        <f>SUM('W to E mileage spread sheet'!G223:G227)</f>
        <v>0</v>
      </c>
      <c r="G27" s="501">
        <f t="shared" si="1"/>
        <v>0</v>
      </c>
    </row>
    <row r="28" spans="1:7" ht="16.2" thickBot="1" x14ac:dyDescent="0.35">
      <c r="A28" s="526" t="s">
        <v>711</v>
      </c>
      <c r="B28" s="494">
        <f>SUM(B5:B27)</f>
        <v>1153.7115872521651</v>
      </c>
      <c r="C28" s="495">
        <f>SUM(C5:C27)</f>
        <v>693.9871402580286</v>
      </c>
      <c r="D28" s="496">
        <f>SUM(D5:D27)</f>
        <v>459.827367650648</v>
      </c>
      <c r="E28" s="254"/>
      <c r="F28" s="502">
        <f>SUM(F5:F27)</f>
        <v>0</v>
      </c>
      <c r="G28" s="503">
        <f t="shared" si="1"/>
        <v>0</v>
      </c>
    </row>
    <row r="30" spans="1:7" ht="15" thickBot="1" x14ac:dyDescent="0.35">
      <c r="A30"/>
    </row>
    <row r="31" spans="1:7" ht="19.5" customHeight="1" thickBot="1" x14ac:dyDescent="0.4">
      <c r="A31" s="599" t="s">
        <v>708</v>
      </c>
      <c r="B31" s="600"/>
      <c r="C31" s="600"/>
      <c r="D31" s="600"/>
      <c r="E31" s="600"/>
      <c r="F31" s="600"/>
      <c r="G31" s="601"/>
    </row>
    <row r="32" spans="1:7" ht="31.8" thickBot="1" x14ac:dyDescent="0.35">
      <c r="A32" s="517" t="s">
        <v>56</v>
      </c>
      <c r="B32" s="518" t="s">
        <v>154</v>
      </c>
      <c r="C32" s="519" t="s">
        <v>660</v>
      </c>
      <c r="D32" s="520" t="s">
        <v>155</v>
      </c>
      <c r="E32" s="525"/>
      <c r="F32" s="522" t="s">
        <v>58</v>
      </c>
      <c r="G32" s="523" t="s">
        <v>710</v>
      </c>
    </row>
    <row r="33" spans="1:7" ht="16.2" thickBot="1" x14ac:dyDescent="0.35">
      <c r="A33" s="345" t="s">
        <v>79</v>
      </c>
      <c r="B33" s="508">
        <f t="shared" ref="B33:B35" si="2">D33+C33</f>
        <v>65.59617872769013</v>
      </c>
      <c r="C33" s="509">
        <v>58.447154926601797</v>
      </c>
      <c r="D33" s="510">
        <v>7.1490238010883296</v>
      </c>
      <c r="E33" s="524"/>
      <c r="F33" s="511">
        <f>SUM('W to E mileage spread sheet'!G6:G17)</f>
        <v>0</v>
      </c>
      <c r="G33" s="512">
        <f t="shared" ref="G33:G55" si="3">ROUND((F33/B33)*100, 0)</f>
        <v>0</v>
      </c>
    </row>
    <row r="34" spans="1:7" ht="16.2" thickBot="1" x14ac:dyDescent="0.35">
      <c r="A34" s="346" t="s">
        <v>80</v>
      </c>
      <c r="B34" s="504">
        <f t="shared" si="2"/>
        <v>53.576694604940698</v>
      </c>
      <c r="C34" s="258">
        <v>43.018625966738902</v>
      </c>
      <c r="D34" s="505">
        <v>10.558068638201799</v>
      </c>
      <c r="E34" s="524"/>
      <c r="F34" s="497">
        <f>SUM('W to E mileage spread sheet'!G18:G25)</f>
        <v>0</v>
      </c>
      <c r="G34" s="498">
        <f t="shared" si="3"/>
        <v>0</v>
      </c>
    </row>
    <row r="35" spans="1:7" ht="16.2" thickBot="1" x14ac:dyDescent="0.35">
      <c r="A35" s="345" t="s">
        <v>81</v>
      </c>
      <c r="B35" s="504">
        <f t="shared" si="2"/>
        <v>33.670817755162602</v>
      </c>
      <c r="C35" s="258">
        <v>16.875659130513601</v>
      </c>
      <c r="D35" s="505">
        <v>16.795158624649002</v>
      </c>
      <c r="E35" s="524"/>
      <c r="F35" s="497">
        <f>SUM('W to E mileage spread sheet'!G26:G29)</f>
        <v>0</v>
      </c>
      <c r="G35" s="498">
        <f t="shared" si="3"/>
        <v>0</v>
      </c>
    </row>
    <row r="36" spans="1:7" ht="16.2" thickBot="1" x14ac:dyDescent="0.35">
      <c r="A36" s="346" t="s">
        <v>82</v>
      </c>
      <c r="B36" s="504">
        <v>56.3</v>
      </c>
      <c r="C36" s="258">
        <v>23.316573307616601</v>
      </c>
      <c r="D36" s="505">
        <v>33</v>
      </c>
      <c r="E36" s="524"/>
      <c r="F36" s="497">
        <f>SUM('W to E mileage spread sheet'!G30:G38)</f>
        <v>0</v>
      </c>
      <c r="G36" s="498">
        <f t="shared" si="3"/>
        <v>0</v>
      </c>
    </row>
    <row r="37" spans="1:7" ht="16.2" thickBot="1" x14ac:dyDescent="0.35">
      <c r="A37" s="345" t="s">
        <v>83</v>
      </c>
      <c r="B37" s="504">
        <v>90.9</v>
      </c>
      <c r="C37" s="258">
        <v>70.2</v>
      </c>
      <c r="D37" s="505">
        <v>20.7</v>
      </c>
      <c r="E37" s="524"/>
      <c r="F37" s="497">
        <f>SUM('W to E mileage spread sheet'!G39:G48)</f>
        <v>0</v>
      </c>
      <c r="G37" s="498">
        <f t="shared" si="3"/>
        <v>0</v>
      </c>
    </row>
    <row r="38" spans="1:7" ht="16.2" thickBot="1" x14ac:dyDescent="0.35">
      <c r="A38" s="346" t="s">
        <v>84</v>
      </c>
      <c r="B38" s="504">
        <v>65.599999999999994</v>
      </c>
      <c r="C38" s="258">
        <v>49.5</v>
      </c>
      <c r="D38" s="505">
        <v>16.089641125406999</v>
      </c>
      <c r="E38" s="524"/>
      <c r="F38" s="497">
        <f>SUM('W to E mileage spread sheet'!G49:G62)</f>
        <v>0</v>
      </c>
      <c r="G38" s="498">
        <f t="shared" si="3"/>
        <v>0</v>
      </c>
    </row>
    <row r="39" spans="1:7" ht="16.2" thickBot="1" x14ac:dyDescent="0.35">
      <c r="A39" s="345" t="s">
        <v>85</v>
      </c>
      <c r="B39" s="504">
        <v>84.5</v>
      </c>
      <c r="C39" s="258">
        <v>55.6</v>
      </c>
      <c r="D39" s="505">
        <v>28.9</v>
      </c>
      <c r="E39" s="524"/>
      <c r="F39" s="497">
        <f>SUM('W to E mileage spread sheet'!G63:G70)</f>
        <v>0</v>
      </c>
      <c r="G39" s="498">
        <f t="shared" si="3"/>
        <v>0</v>
      </c>
    </row>
    <row r="40" spans="1:7" ht="16.2" thickBot="1" x14ac:dyDescent="0.35">
      <c r="A40" s="346" t="s">
        <v>86</v>
      </c>
      <c r="B40" s="504">
        <f t="shared" ref="B40:B41" si="4">D40+C40</f>
        <v>43.748768798075602</v>
      </c>
      <c r="C40" s="258">
        <v>20.932233608327799</v>
      </c>
      <c r="D40" s="505">
        <v>22.8165351897478</v>
      </c>
      <c r="E40" s="524"/>
      <c r="F40" s="497">
        <f>SUM('W to E mileage spread sheet'!G71:G78)</f>
        <v>0</v>
      </c>
      <c r="G40" s="498">
        <f t="shared" si="3"/>
        <v>0</v>
      </c>
    </row>
    <row r="41" spans="1:7" ht="16.2" thickBot="1" x14ac:dyDescent="0.35">
      <c r="A41" s="345" t="s">
        <v>87</v>
      </c>
      <c r="B41" s="504">
        <f t="shared" si="4"/>
        <v>52.101200908888003</v>
      </c>
      <c r="C41" s="258">
        <v>19.975864926818701</v>
      </c>
      <c r="D41" s="505">
        <v>32.125335982069302</v>
      </c>
      <c r="E41" s="524"/>
      <c r="F41" s="497">
        <f>SUM('W to E mileage spread sheet'!G79:G87)</f>
        <v>0</v>
      </c>
      <c r="G41" s="498">
        <f t="shared" si="3"/>
        <v>0</v>
      </c>
    </row>
    <row r="42" spans="1:7" ht="16.2" thickBot="1" x14ac:dyDescent="0.35">
      <c r="A42" s="346" t="s">
        <v>19</v>
      </c>
      <c r="B42" s="504">
        <v>44.6</v>
      </c>
      <c r="C42" s="258">
        <v>21.5259662587195</v>
      </c>
      <c r="D42" s="505">
        <v>22.5</v>
      </c>
      <c r="E42" s="524"/>
      <c r="F42" s="499">
        <f>SUM('W to E mileage spread sheet'!G88:G99, 'W to E mileage spread sheet'!G118)</f>
        <v>0</v>
      </c>
      <c r="G42" s="498">
        <f t="shared" si="3"/>
        <v>0</v>
      </c>
    </row>
    <row r="43" spans="1:7" ht="16.2" thickBot="1" x14ac:dyDescent="0.35">
      <c r="A43" s="345" t="s">
        <v>651</v>
      </c>
      <c r="B43" s="504">
        <v>57</v>
      </c>
      <c r="C43" s="258">
        <v>0</v>
      </c>
      <c r="D43" s="505">
        <v>46.9</v>
      </c>
      <c r="E43" s="524"/>
      <c r="F43" s="499">
        <f>SUM('W to E mileage spread sheet'!G119:G125)</f>
        <v>0</v>
      </c>
      <c r="G43" s="498">
        <f t="shared" si="3"/>
        <v>0</v>
      </c>
    </row>
    <row r="44" spans="1:7" ht="16.2" thickBot="1" x14ac:dyDescent="0.35">
      <c r="A44" s="346" t="s">
        <v>17</v>
      </c>
      <c r="B44" s="504">
        <v>34.700000000000003</v>
      </c>
      <c r="C44" s="258">
        <v>15.1</v>
      </c>
      <c r="D44" s="505">
        <v>30.2</v>
      </c>
      <c r="E44" s="524"/>
      <c r="F44" s="499">
        <f>SUM('W to E mileage spread sheet'!G126:G135, 'W to E mileage spread sheet'!G139:G142)</f>
        <v>0</v>
      </c>
      <c r="G44" s="498">
        <f t="shared" si="3"/>
        <v>0</v>
      </c>
    </row>
    <row r="45" spans="1:7" ht="16.2" thickBot="1" x14ac:dyDescent="0.35">
      <c r="A45" s="345" t="s">
        <v>90</v>
      </c>
      <c r="B45" s="504">
        <v>12.9</v>
      </c>
      <c r="C45" s="258">
        <v>7.5</v>
      </c>
      <c r="D45" s="505">
        <v>5.3967062234878496</v>
      </c>
      <c r="E45" s="524"/>
      <c r="F45" s="497">
        <f>SUM('W to E mileage spread sheet'!G143:G147)</f>
        <v>0</v>
      </c>
      <c r="G45" s="498">
        <f t="shared" si="3"/>
        <v>0</v>
      </c>
    </row>
    <row r="46" spans="1:7" ht="16.2" thickBot="1" x14ac:dyDescent="0.35">
      <c r="A46" s="346" t="s">
        <v>91</v>
      </c>
      <c r="B46" s="504">
        <v>70.099999999999994</v>
      </c>
      <c r="C46" s="258">
        <v>46.3</v>
      </c>
      <c r="D46" s="505">
        <v>23.8</v>
      </c>
      <c r="E46" s="524"/>
      <c r="F46" s="497">
        <f>SUM('W to E mileage spread sheet'!G148:G163)</f>
        <v>0</v>
      </c>
      <c r="G46" s="498">
        <f t="shared" si="3"/>
        <v>0</v>
      </c>
    </row>
    <row r="47" spans="1:7" ht="16.2" thickBot="1" x14ac:dyDescent="0.35">
      <c r="A47" s="345" t="s">
        <v>92</v>
      </c>
      <c r="B47" s="504">
        <f t="shared" ref="B47" si="5">D47+C47</f>
        <v>22.652801007032359</v>
      </c>
      <c r="C47" s="258">
        <v>15.898555487394299</v>
      </c>
      <c r="D47" s="505">
        <v>6.7542455196380597</v>
      </c>
      <c r="E47" s="524"/>
      <c r="F47" s="497">
        <f>SUM('W to E mileage spread sheet'!G164:G167)</f>
        <v>0</v>
      </c>
      <c r="G47" s="498">
        <f t="shared" si="3"/>
        <v>0</v>
      </c>
    </row>
    <row r="48" spans="1:7" ht="16.2" thickBot="1" x14ac:dyDescent="0.35">
      <c r="A48" s="346" t="s">
        <v>93</v>
      </c>
      <c r="B48" s="504">
        <v>64.8</v>
      </c>
      <c r="C48" s="258">
        <v>26.1</v>
      </c>
      <c r="D48" s="505">
        <v>38.700000000000003</v>
      </c>
      <c r="E48" s="524"/>
      <c r="F48" s="497">
        <f>SUM('W to E mileage spread sheet'!G168:G179)</f>
        <v>0</v>
      </c>
      <c r="G48" s="498">
        <f t="shared" si="3"/>
        <v>0</v>
      </c>
    </row>
    <row r="49" spans="1:7" ht="16.2" thickBot="1" x14ac:dyDescent="0.35">
      <c r="A49" s="345" t="s">
        <v>94</v>
      </c>
      <c r="B49" s="504">
        <f t="shared" ref="B49" si="6">D49+C49</f>
        <v>25.227765061264499</v>
      </c>
      <c r="C49" s="258">
        <v>20.3380360612645</v>
      </c>
      <c r="D49" s="506">
        <v>4.889729</v>
      </c>
      <c r="E49" s="524"/>
      <c r="F49" s="497">
        <f>SUM('W to E mileage spread sheet'!G180:G184)</f>
        <v>0</v>
      </c>
      <c r="G49" s="498">
        <f t="shared" si="3"/>
        <v>0</v>
      </c>
    </row>
    <row r="50" spans="1:7" ht="16.2" thickBot="1" x14ac:dyDescent="0.35">
      <c r="A50" s="346" t="s">
        <v>95</v>
      </c>
      <c r="B50" s="504">
        <v>45.9</v>
      </c>
      <c r="C50" s="258">
        <v>41.4</v>
      </c>
      <c r="D50" s="505">
        <v>4.5999999999999996</v>
      </c>
      <c r="E50" s="524"/>
      <c r="F50" s="497">
        <f>SUM('W to E mileage spread sheet'!G185:G193)</f>
        <v>0</v>
      </c>
      <c r="G50" s="498">
        <f t="shared" si="3"/>
        <v>0</v>
      </c>
    </row>
    <row r="51" spans="1:7" ht="16.2" thickBot="1" x14ac:dyDescent="0.35">
      <c r="A51" s="345" t="s">
        <v>96</v>
      </c>
      <c r="B51" s="504">
        <f t="shared" ref="B51:B54" si="7">D51+C51</f>
        <v>45.09751821635281</v>
      </c>
      <c r="C51" s="258">
        <v>35.880158494692203</v>
      </c>
      <c r="D51" s="505">
        <v>9.2173597216606105</v>
      </c>
      <c r="E51" s="524"/>
      <c r="F51" s="497">
        <f>SUM('W to E mileage spread sheet'!G194:G203)</f>
        <v>0</v>
      </c>
      <c r="G51" s="498">
        <f t="shared" si="3"/>
        <v>0</v>
      </c>
    </row>
    <row r="52" spans="1:7" ht="16.2" thickBot="1" x14ac:dyDescent="0.35">
      <c r="A52" s="346" t="s">
        <v>97</v>
      </c>
      <c r="B52" s="504">
        <f t="shared" si="7"/>
        <v>38.910249882936469</v>
      </c>
      <c r="C52" s="259">
        <v>30.4</v>
      </c>
      <c r="D52" s="505">
        <v>8.5102498829364706</v>
      </c>
      <c r="E52" s="524"/>
      <c r="F52" s="497">
        <f>SUM('W to E mileage spread sheet'!G204:G209)</f>
        <v>0</v>
      </c>
      <c r="G52" s="498">
        <f t="shared" si="3"/>
        <v>0</v>
      </c>
    </row>
    <row r="53" spans="1:7" ht="16.2" thickBot="1" x14ac:dyDescent="0.35">
      <c r="A53" s="345" t="s">
        <v>98</v>
      </c>
      <c r="B53" s="514">
        <f t="shared" si="7"/>
        <v>72.918569717556196</v>
      </c>
      <c r="C53" s="515">
        <v>31.664042484015201</v>
      </c>
      <c r="D53" s="516">
        <v>41.254527233540998</v>
      </c>
      <c r="E53" s="524"/>
      <c r="F53" s="497">
        <f>SUM('W to E mileage spread sheet'!G210:G222)</f>
        <v>0</v>
      </c>
      <c r="G53" s="498">
        <f t="shared" si="3"/>
        <v>0</v>
      </c>
    </row>
    <row r="54" spans="1:7" ht="16.2" thickBot="1" x14ac:dyDescent="0.35">
      <c r="A54" s="346" t="s">
        <v>99</v>
      </c>
      <c r="B54" s="513">
        <f t="shared" si="7"/>
        <v>70.326281816884801</v>
      </c>
      <c r="C54" s="509">
        <v>36.299999999999997</v>
      </c>
      <c r="D54" s="509">
        <v>34.026281816884797</v>
      </c>
      <c r="E54" s="524"/>
      <c r="F54" s="500">
        <f>SUM('W to E mileage spread sheet'!G223:G227)</f>
        <v>0</v>
      </c>
      <c r="G54" s="501">
        <f t="shared" si="3"/>
        <v>0</v>
      </c>
    </row>
    <row r="55" spans="1:7" ht="16.2" thickBot="1" x14ac:dyDescent="0.35">
      <c r="A55" s="526" t="s">
        <v>711</v>
      </c>
      <c r="B55" s="494">
        <f>SUM(B33:B54)</f>
        <v>1151.1268464967843</v>
      </c>
      <c r="C55" s="495">
        <f>SUM(C33:C54)</f>
        <v>686.27287065270309</v>
      </c>
      <c r="D55" s="496">
        <f>SUM(D33:D54)</f>
        <v>464.88286275931205</v>
      </c>
      <c r="E55" s="254"/>
      <c r="F55" s="502">
        <f>SUM(F33:F54)</f>
        <v>0</v>
      </c>
      <c r="G55" s="503">
        <f t="shared" si="3"/>
        <v>0</v>
      </c>
    </row>
  </sheetData>
  <mergeCells count="3">
    <mergeCell ref="A1:E1"/>
    <mergeCell ref="A3:G3"/>
    <mergeCell ref="A31:G31"/>
  </mergeCells>
  <pageMargins left="0.25" right="0.25" top="0.5" bottom="0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 to E mileage spread sheet</vt:lpstr>
      <vt:lpstr>County mileage breakdown</vt:lpstr>
      <vt:lpstr>'W to E mileage spread sheet'!Print_Area</vt:lpstr>
      <vt:lpstr>'W to E mileage spread sheet'!Print_Titles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Dziengel</dc:creator>
  <cp:lastModifiedBy>Maura Hanley</cp:lastModifiedBy>
  <cp:lastPrinted>2024-05-02T14:39:14Z</cp:lastPrinted>
  <dcterms:created xsi:type="dcterms:W3CDTF">2010-11-01T14:36:26Z</dcterms:created>
  <dcterms:modified xsi:type="dcterms:W3CDTF">2025-01-28T21:28:17Z</dcterms:modified>
</cp:coreProperties>
</file>